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5"/>
  </bookViews>
  <sheets>
    <sheet name="Лист1" sheetId="1" r:id="rId1"/>
    <sheet name="Лист1 (2)" sheetId="2" r:id="rId2"/>
    <sheet name="Лист1 (3)" sheetId="3" r:id="rId3"/>
    <sheet name="Лист1 (4)" sheetId="4" r:id="rId4"/>
    <sheet name="Лист1 (5)" sheetId="5" r:id="rId5"/>
    <sheet name="Лист1 (6)" sheetId="6" r:id="rId6"/>
  </sheets>
  <definedNames>
    <definedName name="_xlnm.Print_Titles" localSheetId="1">'Лист1 (2)'!$15:$15</definedName>
    <definedName name="_xlnm.Print_Titles" localSheetId="5">'Лист1 (6)'!$14:$14</definedName>
    <definedName name="_xlnm.Print_Area" localSheetId="4">'Лист1 (5)'!$A$1:$H$31</definedName>
    <definedName name="_xlnm.Print_Area" localSheetId="5">'Лист1 (6)'!$A$1:$G$45</definedName>
  </definedNames>
  <calcPr fullCalcOnLoad="1"/>
</workbook>
</file>

<file path=xl/sharedStrings.xml><?xml version="1.0" encoding="utf-8"?>
<sst xmlns="http://schemas.openxmlformats.org/spreadsheetml/2006/main" count="351" uniqueCount="215">
  <si>
    <t>Додаток 1</t>
  </si>
  <si>
    <t>до рішення районної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</si>
  <si>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</si>
  <si>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</si>
  <si>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</si>
  <si>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</si>
  <si>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</si>
  <si>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</si>
  <si>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</si>
  <si>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</si>
  <si>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</si>
  <si>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</si>
  <si>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</si>
  <si>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</si>
  <si>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ПРОЕКТ</t>
  </si>
  <si>
    <t>Зміни до доходів Радивилівського районного бюджету на 2015 рік</t>
  </si>
  <si>
    <t>"Про внесення змін до районного бюджету на 2015 рік"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</si>
  <si>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</si>
  <si>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від 28 травня 2015 року № 671</t>
  </si>
  <si>
    <t>Керуючий справами районної ради</t>
  </si>
  <si>
    <t>А.Г.Тимошейко</t>
  </si>
  <si>
    <t>Додаток №2</t>
  </si>
  <si>
    <t>ЗМІНИ до РОЗПОДІЛУ</t>
  </si>
  <si>
    <t>видатків Радивилівського районного бюджету на 2015 рік за головними розпорядниками бюджетних коштів</t>
  </si>
  <si>
    <t>Код типової відомчої класифікації видатків</t>
  </si>
  <si>
    <t>Код функціональної класифікації видатків та кредитування бюджету</t>
  </si>
  <si>
    <t>Назва головного розпорядника бюдждетних коштів згідно з типовою відомчою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</si>
  <si>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</si>
  <si>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</si>
  <si>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</si>
  <si>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</si>
  <si>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Код тимчасової класифікації видатків та кредитування місцевого бюджету</t>
  </si>
  <si>
    <t>Найменування згідно з тимчасовою класифікацією видатків та кредитування місцевого бюджету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</si>
  <si>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</si>
  <si>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</si>
  <si>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</si>
  <si>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</si>
  <si>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16=4+9</t>
  </si>
  <si>
    <t>01</t>
  </si>
  <si>
    <t>Радивилівська районна рада</t>
  </si>
  <si>
    <t>250000</t>
  </si>
  <si>
    <t>Видатки, не віднесені до основних груп</t>
  </si>
  <si>
    <t>250380</t>
  </si>
  <si>
    <t>0180</t>
  </si>
  <si>
    <t>Інші субвенції</t>
  </si>
  <si>
    <t>03</t>
  </si>
  <si>
    <t>Радивилівська районна державна адміністрація</t>
  </si>
  <si>
    <t>080000</t>
  </si>
  <si>
    <t>Охорона здоров`я</t>
  </si>
  <si>
    <t>080101</t>
  </si>
  <si>
    <t>0731</t>
  </si>
  <si>
    <t>Лікарні</t>
  </si>
  <si>
    <t>080800</t>
  </si>
  <si>
    <t>0726</t>
  </si>
  <si>
    <t>Центри первинної медичної (медико-санітарної) допомоги</t>
  </si>
  <si>
    <t>081002</t>
  </si>
  <si>
    <t>0763</t>
  </si>
  <si>
    <t>Інші заходи по охороні здоров`я</t>
  </si>
  <si>
    <t>081007</t>
  </si>
  <si>
    <t>Програми і централізовані заходи боротьби з туберкульозом</t>
  </si>
  <si>
    <t>090000</t>
  </si>
  <si>
    <t>Соціальний захист та соціальне забезпечення</t>
  </si>
  <si>
    <t>091103</t>
  </si>
  <si>
    <t>1040</t>
  </si>
  <si>
    <t>Соціальні програми і заходи державних органів у справах молоді</t>
  </si>
  <si>
    <t>091204</t>
  </si>
  <si>
    <t>1020</t>
  </si>
  <si>
    <t>Територіальні центри соціального обслуговування (надання соціальних послуг)</t>
  </si>
  <si>
    <t>130000</t>
  </si>
  <si>
    <t>Фізична культура і спорт</t>
  </si>
  <si>
    <t>130102</t>
  </si>
  <si>
    <t>0810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</si>
  <si>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</si>
  <si>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</si>
  <si>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</si>
  <si>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250404</t>
  </si>
  <si>
    <t>0133</t>
  </si>
  <si>
    <t>Інші видатки</t>
  </si>
  <si>
    <t>10</t>
  </si>
  <si>
    <t>Відділ освіти Радивилівської районної державної адміністрації</t>
  </si>
  <si>
    <t>070000</t>
  </si>
  <si>
    <t>Освіта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</si>
  <si>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</si>
  <si>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</si>
  <si>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</si>
  <si>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</si>
  <si>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0960</t>
  </si>
  <si>
    <t>Позашкільні заклади освіти, заходи із позашкільної роботи з дітьми</t>
  </si>
  <si>
    <t>15</t>
  </si>
  <si>
    <t>Управління праці та соціального захисту населення Радивилівської районної державної адміністрації</t>
  </si>
  <si>
    <t>090405</t>
  </si>
  <si>
    <t>1060</t>
  </si>
  <si>
    <t>Субсидії населенню для відшкодування витрат на оплату житлово-комунальних послуг</t>
  </si>
  <si>
    <t>24</t>
  </si>
  <si>
    <t>Відділ культури і туризму Радивилівської районної державної адміністрації</t>
  </si>
  <si>
    <t>110000</t>
  </si>
  <si>
    <t>Культура і мистецтво</t>
  </si>
  <si>
    <t>110205</t>
  </si>
  <si>
    <t>Школи естетичного виховання дітей</t>
  </si>
  <si>
    <t>76</t>
  </si>
  <si>
    <t>Фінансове управління Радивилівської районної державної адміністрації</t>
  </si>
  <si>
    <t>250315</t>
  </si>
  <si>
    <t>Інші додаткові дотації</t>
  </si>
  <si>
    <t xml:space="preserve"> </t>
  </si>
  <si>
    <t>Додаток 4</t>
  </si>
  <si>
    <t>Зміни до міжбюджетних трансфертів
з Радивилівського районного бюджету місцевим бюджетам на 2015 рік</t>
  </si>
  <si>
    <t>Код бюджету</t>
  </si>
  <si>
    <t xml:space="preserve">Назва місцевого бюджету адміністративно-територіальної одиниці  </t>
  </si>
  <si>
    <t>Субвенції з районного бюджету</t>
  </si>
  <si>
    <t>Інша додаткова дотація з районного бюджету</t>
  </si>
  <si>
    <t>Разом</t>
  </si>
  <si>
    <t>Інша субвенція загального фонду на:
 обслуговування осіб з обмеженими фізичними можливостями для Рівненського обласного центру професійної реабілітації інвалідів</t>
  </si>
  <si>
    <t>Інша додаткова дотація з загального фонду на:
утримання дошкільного навчального закладу</t>
  </si>
  <si>
    <t>Інша субвенція з спеціального фонду на:
фінансування заходів з реалізації проектів-переможців обласного конкурсу проектів розвитку територіальних громад 2013 року</t>
  </si>
  <si>
    <t>м.Радивилів</t>
  </si>
  <si>
    <t>Башарівка</t>
  </si>
  <si>
    <t>Березини</t>
  </si>
  <si>
    <t>Боратин</t>
  </si>
  <si>
    <t>Бугаївка</t>
  </si>
  <si>
    <t>Добривода</t>
  </si>
  <si>
    <t>Дружба</t>
  </si>
  <si>
    <t>Жовтневе</t>
  </si>
  <si>
    <t>Іващуки</t>
  </si>
  <si>
    <t>Козин</t>
  </si>
  <si>
    <t>Крупець</t>
  </si>
  <si>
    <t>Михайлівка</t>
  </si>
  <si>
    <t>Немирівка</t>
  </si>
  <si>
    <t>Підзамче</t>
  </si>
  <si>
    <t>Пляшева</t>
  </si>
  <si>
    <t>Пустоівання</t>
  </si>
  <si>
    <t>Рідків</t>
  </si>
  <si>
    <t>Сестрятин</t>
  </si>
  <si>
    <t>Ситно</t>
  </si>
  <si>
    <t>Теслугів</t>
  </si>
  <si>
    <t>Хотин</t>
  </si>
  <si>
    <t>Рівненський обласний бюджет</t>
  </si>
  <si>
    <t>ВСЬОГО</t>
  </si>
  <si>
    <t>Додаток №6</t>
  </si>
  <si>
    <t>Зміни до фінансування Радивилівського районного бюджету на 2015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</si>
  <si>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</si>
  <si>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</si>
  <si>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</si>
  <si>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</si>
  <si>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</si>
  <si>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</si>
  <si>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</si>
  <si>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7</t>
  </si>
  <si>
    <t xml:space="preserve">До рішення районної ради </t>
  </si>
  <si>
    <t>Зміни до переліку об’єктів, видатки на які у 2015 році будуть проводитися за рахунок коштів бюджету розвитку</t>
  </si>
  <si>
    <t>(грн.коп.)</t>
  </si>
  <si>
    <t>Назва об'єктів відповідно до проектно-кошторисної документації;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</si>
  <si>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</si>
  <si>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</si>
  <si>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</si>
  <si>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Разом видатків на поточний рік</t>
  </si>
  <si>
    <t>1</t>
  </si>
  <si>
    <t>2</t>
  </si>
  <si>
    <t>3</t>
  </si>
  <si>
    <t>4</t>
  </si>
  <si>
    <t>5</t>
  </si>
  <si>
    <t>6</t>
  </si>
  <si>
    <t>7</t>
  </si>
  <si>
    <t>8</t>
  </si>
  <si>
    <t>Освіта </t>
  </si>
  <si>
    <t>Загальноосвітні школи (в т. ч. школа-дитячий садок, інтернат при школі), спеціалізовані школи, ліцеї, гімназії, колегіуми </t>
  </si>
  <si>
    <t xml:space="preserve">Всього </t>
  </si>
  <si>
    <t>Додаток 8</t>
  </si>
  <si>
    <t xml:space="preserve">до рішення районної ради </t>
  </si>
  <si>
    <t>Зміни до переліку районних програм які фінансуватимуться за рахунок коштів Радивилівського районного бюджету у 2015 році</t>
  </si>
  <si>
    <t>Код типової відомчої класифікації видатків місцевих бюджетів</t>
  </si>
  <si>
    <t>Найменування програми</t>
  </si>
  <si>
    <t xml:space="preserve">Загальний фонд </t>
  </si>
  <si>
    <t xml:space="preserve">Разом </t>
  </si>
  <si>
    <t>Найменування коду тимчасової класифікації видатків та кредитування місцевих бюджетів</t>
  </si>
  <si>
    <t>0830</t>
  </si>
  <si>
    <t>Перiодичнi видання (газети та журнали)</t>
  </si>
  <si>
    <t>Програма підтримки Радивилівської районної газети "Прапор перемоги" на 2012-2016 роки</t>
  </si>
  <si>
    <t>Програма забезпечення депутатської діяльності депутатів Радивилівської районної ради на 2012-2015 рр.</t>
  </si>
  <si>
    <t>Програма відзначення державних та професійних свят, ювілейних дат, вшанування та заохочення за заслуги перед Радивилівським районом, здійснення представницьких та інших заходів на 2012-2015рр.</t>
  </si>
  <si>
    <t>0421</t>
  </si>
  <si>
    <t>Програми в галузі сільського господарства, лісового господарства, рибальства та мисливства</t>
  </si>
  <si>
    <t>Програма розвитку молочного скотарства та сервісного обслуговування худоби населення району на період до 2015 року</t>
  </si>
  <si>
    <t>Iншi заходи по охоронi здоров`я</t>
  </si>
  <si>
    <t>Районна програма запобігання та лікування серцево-судинних та судинно-мозкових захворювань на 2012-2016 роки</t>
  </si>
  <si>
    <t>Районна програма "Діти Рівненщини" 2010-2015рр.</t>
  </si>
  <si>
    <t>Районна цільова соціальна програма протидії захворюванню на туберкульоз на 2013-2016 роки</t>
  </si>
  <si>
    <t>090412</t>
  </si>
  <si>
    <t>1090</t>
  </si>
  <si>
    <t>Iншi видатки на соціальний захист населення</t>
  </si>
  <si>
    <t>Програма соціально-медичної реабілітації інвалідів та осіб похилого віку в Радивилівському районі на 2011-2015 роки</t>
  </si>
  <si>
    <t>0411</t>
  </si>
  <si>
    <t xml:space="preserve">Інші заходи, пов'язані з економічною діяльністю </t>
  </si>
  <si>
    <t>Районна програма створення місцевого та об'єктових резервів для запобігання, ліквідації надзвичайних ситуацій техногенного і природного характеру та їх наслідків на 2011-2015 роки</t>
  </si>
  <si>
    <t>Надання державного пільгового кредиту індивідуальним сільським забудовникам</t>
  </si>
  <si>
    <t>Районна цільова  програма  індивідуального житлового будівництва у сільській місцевості "Власний дім" на 2010-2015 роки</t>
  </si>
  <si>
    <t>Програма розвитку фізичної культури і спорту в Радивилівському районі на 2014-2016 роки</t>
  </si>
  <si>
    <t>Соціальні програми i заходи державних органiв у справах молоді</t>
  </si>
  <si>
    <t>Програма підтримки молоді в районі на 2009-2015 роки</t>
  </si>
  <si>
    <t>Проведення навчально-тренувальних зборів і змагань з неолімпійських видів спорту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</si>
  <si>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</si>
  <si>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</si>
  <si>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091102</t>
  </si>
  <si>
    <t>Програми і заходи для центрів соціальних служб для сім"ї, дітей та молоді</t>
  </si>
  <si>
    <t>Районна програма профілактики негативних явищ у молодіжному середовищі на 2009-2015 роки</t>
  </si>
  <si>
    <t>Районна програма "Ветеран" на 2014-2018 роки, в тому числі:</t>
  </si>
  <si>
    <t>надання одноразової грошової допомоги громадянам, які опинилися в скрутному матеріальному становищі</t>
  </si>
  <si>
    <t>надання матеріальної допомоги батькам або членам сімей загиблих в антитерористичній операції та членам сімей осіб, які беруть (брали) участь у бойових діях у зоні антитерористичної операції</t>
  </si>
  <si>
    <t>надання матеріальної допомоги батькам, членам сімей загиблих в антитерористичній операції</t>
  </si>
  <si>
    <t>підтримка ветеранських організацій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</si>
  <si>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</si>
  <si>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</si>
  <si>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Районна програма відпочинку та оздоровлення дітей на 2014-2017 роки</t>
  </si>
  <si>
    <t>0829</t>
  </si>
  <si>
    <t>Інші культурно-освітні заклади та заходи</t>
  </si>
  <si>
    <t>Програма розвитку культури Радивилівського району на період до 2017 року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</si>
</sst>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%"/>
    <numFmt numFmtId="174" formatCode="0.000%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name val="Helv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8" fillId="0" borderId="0">
      <alignment/>
      <protection/>
    </xf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4" fontId="2" fillId="24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24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1" fillId="0" borderId="0" xfId="53" applyFont="1" applyAlignment="1">
      <alignment horizontal="right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24" borderId="10" xfId="53" applyFont="1" applyFill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0" fontId="2" fillId="0" borderId="10" xfId="53" applyFont="1" applyBorder="1" applyAlignment="1" quotePrefix="1">
      <alignment horizontal="left" vertical="center" wrapText="1"/>
      <protection/>
    </xf>
    <xf numFmtId="2" fontId="2" fillId="0" borderId="10" xfId="53" applyNumberFormat="1" applyFont="1" applyBorder="1" applyAlignment="1">
      <alignment horizontal="center" vertical="center" wrapText="1"/>
      <protection/>
    </xf>
    <xf numFmtId="2" fontId="2" fillId="0" borderId="10" xfId="53" applyNumberFormat="1" applyFont="1" applyBorder="1" applyAlignment="1" quotePrefix="1">
      <alignment horizontal="justify" vertical="center" wrapText="1"/>
      <protection/>
    </xf>
    <xf numFmtId="4" fontId="2" fillId="24" borderId="10" xfId="53" applyNumberFormat="1" applyFont="1" applyFill="1" applyBorder="1" applyAlignment="1">
      <alignment vertical="center" wrapText="1"/>
      <protection/>
    </xf>
    <xf numFmtId="4" fontId="2" fillId="0" borderId="10" xfId="53" applyNumberFormat="1" applyFont="1" applyBorder="1" applyAlignment="1">
      <alignment vertical="center" wrapText="1"/>
      <protection/>
    </xf>
    <xf numFmtId="0" fontId="2" fillId="0" borderId="10" xfId="53" applyFont="1" applyFill="1" applyBorder="1" applyAlignment="1" quotePrefix="1">
      <alignment horizontal="right" vertical="center" wrapText="1"/>
      <protection/>
    </xf>
    <xf numFmtId="2" fontId="2" fillId="0" borderId="10" xfId="53" applyNumberFormat="1" applyFont="1" applyBorder="1" applyAlignment="1">
      <alignment horizontal="justify" vertical="center" wrapText="1"/>
      <protection/>
    </xf>
    <xf numFmtId="0" fontId="1" fillId="0" borderId="10" xfId="53" applyFont="1" applyFill="1" applyBorder="1" applyAlignment="1" quotePrefix="1">
      <alignment horizontal="right" vertical="center" wrapText="1"/>
      <protection/>
    </xf>
    <xf numFmtId="2" fontId="1" fillId="0" borderId="10" xfId="53" applyNumberFormat="1" applyFont="1" applyBorder="1" applyAlignment="1" quotePrefix="1">
      <alignment horizontal="center" vertical="center" wrapText="1"/>
      <protection/>
    </xf>
    <xf numFmtId="2" fontId="1" fillId="0" borderId="10" xfId="53" applyNumberFormat="1" applyFont="1" applyBorder="1" applyAlignment="1">
      <alignment horizontal="justify" vertical="center" wrapText="1"/>
      <protection/>
    </xf>
    <xf numFmtId="4" fontId="1" fillId="24" borderId="10" xfId="53" applyNumberFormat="1" applyFont="1" applyFill="1" applyBorder="1" applyAlignment="1">
      <alignment vertical="center" wrapText="1"/>
      <protection/>
    </xf>
    <xf numFmtId="4" fontId="1" fillId="0" borderId="10" xfId="53" applyNumberFormat="1" applyFont="1" applyBorder="1" applyAlignment="1">
      <alignment vertical="center" wrapText="1"/>
      <protection/>
    </xf>
    <xf numFmtId="0" fontId="2" fillId="0" borderId="10" xfId="53" applyFont="1" applyBorder="1" applyAlignment="1" quotePrefix="1">
      <alignment horizontal="right" vertical="center" wrapText="1"/>
      <protection/>
    </xf>
    <xf numFmtId="0" fontId="1" fillId="0" borderId="10" xfId="53" applyFont="1" applyBorder="1" applyAlignment="1" quotePrefix="1">
      <alignment horizontal="right" vertical="center" wrapText="1"/>
      <protection/>
    </xf>
    <xf numFmtId="0" fontId="2" fillId="24" borderId="10" xfId="53" applyFont="1" applyFill="1" applyBorder="1" applyAlignment="1" quotePrefix="1">
      <alignment horizontal="center" vertical="center" wrapText="1"/>
      <protection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53" applyNumberFormat="1" applyFont="1" applyFill="1" applyBorder="1" applyAlignment="1">
      <alignment vertical="center" wrapText="1"/>
      <protection/>
    </xf>
    <xf numFmtId="0" fontId="2" fillId="0" borderId="0" xfId="53" applyFont="1" applyAlignment="1">
      <alignment horizontal="left"/>
      <protection/>
    </xf>
    <xf numFmtId="0" fontId="29" fillId="0" borderId="0" xfId="54" applyFont="1">
      <alignment/>
      <protection/>
    </xf>
    <xf numFmtId="0" fontId="29" fillId="0" borderId="0" xfId="54" applyFont="1" applyAlignment="1">
      <alignment horizontal="right"/>
      <protection/>
    </xf>
    <xf numFmtId="0" fontId="30" fillId="0" borderId="0" xfId="54" applyFont="1" applyAlignment="1">
      <alignment horizontal="right"/>
      <protection/>
    </xf>
    <xf numFmtId="0" fontId="31" fillId="0" borderId="0" xfId="54" applyFont="1" applyAlignment="1">
      <alignment horizontal="right"/>
      <protection/>
    </xf>
    <xf numFmtId="0" fontId="32" fillId="0" borderId="0" xfId="54" applyFont="1" applyAlignment="1">
      <alignment horizontal="right"/>
      <protection/>
    </xf>
    <xf numFmtId="0" fontId="33" fillId="0" borderId="0" xfId="54" applyFont="1" applyAlignment="1">
      <alignment horizontal="right"/>
      <protection/>
    </xf>
    <xf numFmtId="0" fontId="32" fillId="0" borderId="0" xfId="54" applyFont="1" applyAlignment="1">
      <alignment horizontal="left"/>
      <protection/>
    </xf>
    <xf numFmtId="0" fontId="30" fillId="0" borderId="0" xfId="54" applyFont="1" applyBorder="1" applyAlignment="1">
      <alignment horizontal="center" vertical="center" wrapText="1"/>
      <protection/>
    </xf>
    <xf numFmtId="0" fontId="32" fillId="0" borderId="0" xfId="54" applyFont="1">
      <alignment/>
      <protection/>
    </xf>
    <xf numFmtId="0" fontId="35" fillId="0" borderId="12" xfId="54" applyFont="1" applyBorder="1" applyAlignment="1">
      <alignment horizontal="center" vertical="center" wrapText="1"/>
      <protection/>
    </xf>
    <xf numFmtId="0" fontId="36" fillId="0" borderId="12" xfId="54" applyFont="1" applyBorder="1" applyAlignment="1">
      <alignment horizontal="right" vertical="center" wrapText="1"/>
      <protection/>
    </xf>
    <xf numFmtId="0" fontId="32" fillId="0" borderId="0" xfId="54" applyFont="1" applyAlignment="1">
      <alignment horizont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7" fillId="0" borderId="10" xfId="54" applyFont="1" applyFill="1" applyBorder="1" applyAlignment="1">
      <alignment horizontal="center" vertical="center" wrapText="1"/>
      <protection/>
    </xf>
    <xf numFmtId="0" fontId="32" fillId="0" borderId="13" xfId="54" applyFont="1" applyFill="1" applyBorder="1" applyAlignment="1">
      <alignment horizontal="center" vertical="center" wrapText="1"/>
      <protection/>
    </xf>
    <xf numFmtId="0" fontId="35" fillId="0" borderId="10" xfId="54" applyFont="1" applyFill="1" applyBorder="1" applyAlignment="1">
      <alignment horizontal="center"/>
      <protection/>
    </xf>
    <xf numFmtId="0" fontId="38" fillId="0" borderId="10" xfId="58" applyFont="1" applyFill="1" applyBorder="1">
      <alignment/>
      <protection/>
    </xf>
    <xf numFmtId="4" fontId="38" fillId="0" borderId="10" xfId="58" applyNumberFormat="1" applyFont="1" applyFill="1" applyBorder="1">
      <alignment/>
      <protection/>
    </xf>
    <xf numFmtId="3" fontId="35" fillId="0" borderId="10" xfId="63" applyNumberFormat="1" applyFont="1" applyFill="1" applyBorder="1" applyAlignment="1">
      <alignment/>
    </xf>
    <xf numFmtId="4" fontId="35" fillId="0" borderId="10" xfId="54" applyNumberFormat="1" applyFont="1" applyFill="1" applyBorder="1" applyAlignment="1">
      <alignment horizontal="right"/>
      <protection/>
    </xf>
    <xf numFmtId="4" fontId="34" fillId="0" borderId="10" xfId="54" applyNumberFormat="1" applyFont="1" applyFill="1" applyBorder="1">
      <alignment/>
      <protection/>
    </xf>
    <xf numFmtId="0" fontId="35" fillId="0" borderId="10" xfId="54" applyFont="1" applyBorder="1" applyAlignment="1">
      <alignment horizontal="center"/>
      <protection/>
    </xf>
    <xf numFmtId="0" fontId="38" fillId="0" borderId="10" xfId="58" applyFont="1" applyBorder="1">
      <alignment/>
      <protection/>
    </xf>
    <xf numFmtId="4" fontId="35" fillId="0" borderId="10" xfId="54" applyNumberFormat="1" applyFont="1" applyFill="1" applyBorder="1">
      <alignment/>
      <protection/>
    </xf>
    <xf numFmtId="4" fontId="39" fillId="0" borderId="10" xfId="54" applyNumberFormat="1" applyFont="1" applyFill="1" applyBorder="1">
      <alignment/>
      <protection/>
    </xf>
    <xf numFmtId="0" fontId="31" fillId="0" borderId="10" xfId="54" applyFont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4" fontId="38" fillId="0" borderId="10" xfId="58" applyNumberFormat="1" applyFont="1" applyFill="1" applyBorder="1" applyAlignment="1">
      <alignment horizontal="right" vertical="center"/>
      <protection/>
    </xf>
    <xf numFmtId="4" fontId="35" fillId="0" borderId="10" xfId="54" applyNumberFormat="1" applyFont="1" applyFill="1" applyBorder="1" applyAlignment="1">
      <alignment horizontal="right" vertical="center"/>
      <protection/>
    </xf>
    <xf numFmtId="4" fontId="39" fillId="0" borderId="10" xfId="54" applyNumberFormat="1" applyFont="1" applyFill="1" applyBorder="1" applyAlignment="1">
      <alignment horizontal="right" vertical="center"/>
      <protection/>
    </xf>
    <xf numFmtId="4" fontId="34" fillId="0" borderId="10" xfId="54" applyNumberFormat="1" applyFont="1" applyFill="1" applyBorder="1" applyAlignment="1">
      <alignment horizontal="right" vertical="center"/>
      <protection/>
    </xf>
    <xf numFmtId="0" fontId="34" fillId="0" borderId="10" xfId="54" applyFont="1" applyBorder="1">
      <alignment/>
      <protection/>
    </xf>
    <xf numFmtId="0" fontId="40" fillId="0" borderId="10" xfId="58" applyFont="1" applyFill="1" applyBorder="1" applyAlignment="1">
      <alignment wrapText="1"/>
      <protection/>
    </xf>
    <xf numFmtId="0" fontId="31" fillId="0" borderId="0" xfId="54" applyFont="1">
      <alignment/>
      <protection/>
    </xf>
    <xf numFmtId="0" fontId="35" fillId="0" borderId="0" xfId="54" applyFont="1">
      <alignment/>
      <protection/>
    </xf>
    <xf numFmtId="0" fontId="40" fillId="0" borderId="0" xfId="54" applyFont="1" applyAlignment="1">
      <alignment horizontal="left"/>
      <protection/>
    </xf>
    <xf numFmtId="0" fontId="38" fillId="0" borderId="0" xfId="54" applyFont="1">
      <alignment/>
      <protection/>
    </xf>
    <xf numFmtId="0" fontId="40" fillId="0" borderId="0" xfId="54" applyFont="1" applyAlignment="1">
      <alignment horizontal="right"/>
      <protection/>
    </xf>
    <xf numFmtId="0" fontId="1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33" fillId="0" borderId="0" xfId="55" applyFont="1">
      <alignment/>
      <protection/>
    </xf>
    <xf numFmtId="0" fontId="33" fillId="0" borderId="0" xfId="55" applyFont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24" borderId="10" xfId="55" applyFont="1" applyFill="1" applyBorder="1" applyAlignment="1">
      <alignment horizontal="center" vertical="center" wrapText="1"/>
      <protection/>
    </xf>
    <xf numFmtId="0" fontId="9" fillId="0" borderId="0" xfId="55" applyFont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justify" vertical="center" wrapText="1"/>
      <protection/>
    </xf>
    <xf numFmtId="4" fontId="2" fillId="24" borderId="10" xfId="55" applyNumberFormat="1" applyFont="1" applyFill="1" applyBorder="1" applyAlignment="1">
      <alignment vertical="center"/>
      <protection/>
    </xf>
    <xf numFmtId="4" fontId="2" fillId="0" borderId="10" xfId="55" applyNumberFormat="1" applyFont="1" applyBorder="1" applyAlignment="1">
      <alignment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justify" vertical="center" wrapText="1"/>
      <protection/>
    </xf>
    <xf numFmtId="4" fontId="1" fillId="24" borderId="10" xfId="55" applyNumberFormat="1" applyFont="1" applyFill="1" applyBorder="1" applyAlignment="1">
      <alignment vertical="center"/>
      <protection/>
    </xf>
    <xf numFmtId="4" fontId="1" fillId="0" borderId="10" xfId="55" applyNumberFormat="1" applyFont="1" applyBorder="1" applyAlignment="1">
      <alignment vertical="center"/>
      <protection/>
    </xf>
    <xf numFmtId="0" fontId="5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32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5" fillId="0" borderId="0" xfId="56" applyFont="1" applyAlignment="1">
      <alignment vertical="center"/>
      <protection/>
    </xf>
    <xf numFmtId="0" fontId="4" fillId="0" borderId="0" xfId="56" applyFont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horizontal="right"/>
      <protection/>
    </xf>
    <xf numFmtId="0" fontId="29" fillId="0" borderId="0" xfId="56" applyFont="1">
      <alignment/>
      <protection/>
    </xf>
    <xf numFmtId="0" fontId="4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horizontal="right" vertical="center"/>
      <protection/>
    </xf>
    <xf numFmtId="49" fontId="10" fillId="0" borderId="10" xfId="56" applyNumberFormat="1" applyFont="1" applyBorder="1" applyAlignment="1">
      <alignment horizontal="center" vertical="center" wrapText="1"/>
      <protection/>
    </xf>
    <xf numFmtId="49" fontId="33" fillId="0" borderId="10" xfId="56" applyNumberFormat="1" applyFont="1" applyBorder="1" applyAlignment="1">
      <alignment horizontal="center" vertical="center" wrapText="1"/>
      <protection/>
    </xf>
    <xf numFmtId="49" fontId="9" fillId="0" borderId="10" xfId="56" applyNumberFormat="1" applyFont="1" applyBorder="1" applyAlignment="1">
      <alignment horizontal="center" vertical="center" wrapText="1"/>
      <protection/>
    </xf>
    <xf numFmtId="0" fontId="9" fillId="0" borderId="0" xfId="56" applyFont="1" applyAlignment="1">
      <alignment vertical="center"/>
      <protection/>
    </xf>
    <xf numFmtId="49" fontId="4" fillId="22" borderId="10" xfId="56" applyNumberFormat="1" applyFont="1" applyFill="1" applyBorder="1" applyAlignment="1">
      <alignment horizontal="left"/>
      <protection/>
    </xf>
    <xf numFmtId="0" fontId="4" fillId="22" borderId="10" xfId="56" applyFont="1" applyFill="1" applyBorder="1" applyAlignment="1">
      <alignment horizontal="center"/>
      <protection/>
    </xf>
    <xf numFmtId="4" fontId="4" fillId="22" borderId="10" xfId="56" applyNumberFormat="1" applyFont="1" applyFill="1" applyBorder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49" fontId="43" fillId="0" borderId="10" xfId="56" applyNumberFormat="1" applyFont="1" applyFill="1" applyBorder="1" applyAlignment="1" quotePrefix="1">
      <alignment horizontal="right" vertical="center" wrapText="1"/>
      <protection/>
    </xf>
    <xf numFmtId="2" fontId="2" fillId="0" borderId="10" xfId="56" applyNumberFormat="1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justify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4" fontId="4" fillId="0" borderId="10" xfId="56" applyNumberFormat="1" applyFont="1" applyFill="1" applyBorder="1" applyAlignment="1">
      <alignment vertical="center"/>
      <protection/>
    </xf>
    <xf numFmtId="49" fontId="44" fillId="0" borderId="10" xfId="56" applyNumberFormat="1" applyFont="1" applyFill="1" applyBorder="1" applyAlignment="1" quotePrefix="1">
      <alignment horizontal="right" vertical="center" wrapText="1"/>
      <protection/>
    </xf>
    <xf numFmtId="49" fontId="44" fillId="0" borderId="10" xfId="56" applyNumberFormat="1" applyFont="1" applyFill="1" applyBorder="1" applyAlignment="1" quotePrefix="1">
      <alignment horizontal="center" vertical="center" wrapText="1"/>
      <protection/>
    </xf>
    <xf numFmtId="0" fontId="5" fillId="0" borderId="10" xfId="56" applyFont="1" applyFill="1" applyBorder="1" applyAlignment="1">
      <alignment horizontal="justify" vertical="center" wrapText="1"/>
      <protection/>
    </xf>
    <xf numFmtId="0" fontId="5" fillId="0" borderId="10" xfId="56" applyFont="1" applyFill="1" applyBorder="1" applyAlignment="1">
      <alignment horizontal="center"/>
      <protection/>
    </xf>
    <xf numFmtId="4" fontId="5" fillId="0" borderId="10" xfId="56" applyNumberFormat="1" applyFont="1" applyFill="1" applyBorder="1" applyAlignment="1">
      <alignment vertical="center"/>
      <protection/>
    </xf>
    <xf numFmtId="0" fontId="4" fillId="22" borderId="10" xfId="56" applyFont="1" applyFill="1" applyBorder="1" applyAlignment="1">
      <alignment horizontal="left" vertical="top" wrapText="1"/>
      <protection/>
    </xf>
    <xf numFmtId="0" fontId="4" fillId="22" borderId="10" xfId="56" applyFont="1" applyFill="1" applyBorder="1" applyAlignment="1">
      <alignment horizontal="justify" vertical="center" wrapText="1"/>
      <protection/>
    </xf>
    <xf numFmtId="0" fontId="5" fillId="22" borderId="10" xfId="56" applyFont="1" applyFill="1" applyBorder="1" applyAlignment="1">
      <alignment vertical="center"/>
      <protection/>
    </xf>
    <xf numFmtId="0" fontId="4" fillId="0" borderId="10" xfId="56" applyFont="1" applyFill="1" applyBorder="1" applyAlignment="1" quotePrefix="1">
      <alignment horizontal="right" vertical="center"/>
      <protection/>
    </xf>
    <xf numFmtId="0" fontId="5" fillId="0" borderId="10" xfId="56" applyFont="1" applyFill="1" applyBorder="1" applyAlignment="1">
      <alignment vertical="center"/>
      <protection/>
    </xf>
    <xf numFmtId="0" fontId="4" fillId="22" borderId="10" xfId="56" applyFont="1" applyFill="1" applyBorder="1" applyAlignment="1" quotePrefix="1">
      <alignment vertical="center"/>
      <protection/>
    </xf>
    <xf numFmtId="0" fontId="4" fillId="22" borderId="10" xfId="56" applyFont="1" applyFill="1" applyBorder="1" applyAlignment="1" quotePrefix="1">
      <alignment horizontal="center" vertical="center"/>
      <protection/>
    </xf>
    <xf numFmtId="4" fontId="5" fillId="0" borderId="0" xfId="56" applyNumberFormat="1" applyFont="1" applyFill="1" applyAlignment="1">
      <alignment vertical="center"/>
      <protection/>
    </xf>
    <xf numFmtId="0" fontId="4" fillId="0" borderId="10" xfId="56" applyFont="1" applyFill="1" applyBorder="1" applyAlignment="1" quotePrefix="1">
      <alignment horizontal="center" vertical="center"/>
      <protection/>
    </xf>
    <xf numFmtId="0" fontId="5" fillId="0" borderId="10" xfId="56" applyFont="1" applyFill="1" applyBorder="1" applyAlignment="1" quotePrefix="1">
      <alignment horizontal="right" vertical="center"/>
      <protection/>
    </xf>
    <xf numFmtId="49" fontId="43" fillId="0" borderId="10" xfId="56" applyNumberFormat="1" applyFont="1" applyFill="1" applyBorder="1" applyAlignment="1" quotePrefix="1">
      <alignment horizontal="center" vertical="center" wrapText="1"/>
      <protection/>
    </xf>
    <xf numFmtId="0" fontId="4" fillId="0" borderId="10" xfId="56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vertical="center"/>
      <protection/>
    </xf>
    <xf numFmtId="0" fontId="5" fillId="0" borderId="0" xfId="56" applyFont="1">
      <alignment/>
      <protection/>
    </xf>
    <xf numFmtId="3" fontId="5" fillId="0" borderId="0" xfId="56" applyNumberFormat="1" applyFont="1" applyAlignment="1">
      <alignment vertical="center"/>
      <protection/>
    </xf>
    <xf numFmtId="0" fontId="4" fillId="0" borderId="0" xfId="56" applyFont="1" applyAlignment="1">
      <alignment horizontal="left"/>
      <protection/>
    </xf>
    <xf numFmtId="0" fontId="4" fillId="0" borderId="0" xfId="56" applyFont="1" applyAlignment="1">
      <alignment horizontal="right"/>
      <protection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0" fontId="10" fillId="0" borderId="0" xfId="57" applyFont="1">
      <alignment/>
      <protection/>
    </xf>
    <xf numFmtId="0" fontId="10" fillId="0" borderId="0" xfId="57" applyFont="1" applyAlignment="1">
      <alignment vertic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/>
      <protection/>
    </xf>
    <xf numFmtId="0" fontId="45" fillId="0" borderId="0" xfId="57" applyFont="1" applyAlignment="1">
      <alignment horizontal="right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4" fillId="22" borderId="10" xfId="57" applyNumberFormat="1" applyFont="1" applyFill="1" applyBorder="1" applyAlignment="1" applyProtection="1">
      <alignment horizontal="left" vertical="top" wrapText="1"/>
      <protection locked="0"/>
    </xf>
    <xf numFmtId="49" fontId="4" fillId="22" borderId="10" xfId="57" applyNumberFormat="1" applyFont="1" applyFill="1" applyBorder="1" applyAlignment="1" applyProtection="1">
      <alignment horizontal="center" vertical="top" wrapText="1"/>
      <protection locked="0"/>
    </xf>
    <xf numFmtId="49" fontId="4" fillId="22" borderId="10" xfId="57" applyNumberFormat="1" applyFont="1" applyFill="1" applyBorder="1" applyAlignment="1" applyProtection="1">
      <alignment horizontal="center" vertical="center" wrapText="1"/>
      <protection locked="0"/>
    </xf>
    <xf numFmtId="4" fontId="40" fillId="22" borderId="10" xfId="57" applyNumberFormat="1" applyFont="1" applyFill="1" applyBorder="1" applyAlignment="1">
      <alignment horizontal="right" vertical="center" wrapText="1"/>
      <protection/>
    </xf>
    <xf numFmtId="3" fontId="5" fillId="0" borderId="0" xfId="57" applyNumberFormat="1" applyFont="1">
      <alignment/>
      <protection/>
    </xf>
    <xf numFmtId="0" fontId="5" fillId="0" borderId="10" xfId="57" applyFont="1" applyBorder="1" applyAlignment="1">
      <alignment horizontal="right" vertical="top" wrapText="1"/>
      <protection/>
    </xf>
    <xf numFmtId="0" fontId="5" fillId="0" borderId="10" xfId="57" applyFont="1" applyBorder="1" applyAlignment="1" quotePrefix="1">
      <alignment horizontal="center" vertical="top" wrapText="1"/>
      <protection/>
    </xf>
    <xf numFmtId="0" fontId="5" fillId="0" borderId="10" xfId="57" applyFont="1" applyBorder="1" applyAlignment="1">
      <alignment horizontal="justify" vertical="top" wrapText="1"/>
      <protection/>
    </xf>
    <xf numFmtId="49" fontId="5" fillId="0" borderId="10" xfId="57" applyNumberFormat="1" applyFont="1" applyFill="1" applyBorder="1" applyAlignment="1">
      <alignment horizontal="justify" vertical="top" wrapText="1"/>
      <protection/>
    </xf>
    <xf numFmtId="4" fontId="38" fillId="0" borderId="10" xfId="57" applyNumberFormat="1" applyFont="1" applyFill="1" applyBorder="1" applyAlignment="1">
      <alignment horizontal="right" vertical="top" wrapText="1"/>
      <protection/>
    </xf>
    <xf numFmtId="4" fontId="40" fillId="0" borderId="1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>
      <alignment/>
      <protection/>
    </xf>
    <xf numFmtId="0" fontId="5" fillId="0" borderId="0" xfId="57" applyFont="1" applyFill="1">
      <alignment/>
      <protection/>
    </xf>
    <xf numFmtId="4" fontId="40" fillId="22" borderId="10" xfId="57" applyNumberFormat="1" applyFont="1" applyFill="1" applyBorder="1" applyAlignment="1">
      <alignment horizontal="right" vertical="top" wrapText="1"/>
      <protection/>
    </xf>
    <xf numFmtId="49" fontId="5" fillId="0" borderId="10" xfId="57" applyNumberFormat="1" applyFont="1" applyFill="1" applyBorder="1" applyAlignment="1" applyProtection="1">
      <alignment horizontal="right" vertical="top" wrapText="1"/>
      <protection locked="0"/>
    </xf>
    <xf numFmtId="0" fontId="5" fillId="0" borderId="14" xfId="57" applyFont="1" applyFill="1" applyBorder="1" applyAlignment="1">
      <alignment horizontal="justify" vertical="top" wrapText="1"/>
      <protection/>
    </xf>
    <xf numFmtId="49" fontId="5" fillId="0" borderId="10" xfId="57" applyNumberFormat="1" applyFont="1" applyBorder="1" applyAlignment="1" applyProtection="1">
      <alignment horizontal="justify" vertical="top" wrapText="1"/>
      <protection locked="0"/>
    </xf>
    <xf numFmtId="0" fontId="5" fillId="0" borderId="10" xfId="57" applyFont="1" applyFill="1" applyBorder="1" applyAlignment="1">
      <alignment horizontal="justify" vertical="top" wrapText="1"/>
      <protection/>
    </xf>
    <xf numFmtId="0" fontId="5" fillId="0" borderId="11" xfId="57" applyFont="1" applyFill="1" applyBorder="1" applyAlignment="1">
      <alignment horizontal="justify" vertical="top" wrapText="1"/>
      <protection/>
    </xf>
    <xf numFmtId="49" fontId="5" fillId="0" borderId="10" xfId="57" applyNumberFormat="1" applyFont="1" applyFill="1" applyBorder="1" applyAlignment="1" applyProtection="1">
      <alignment horizontal="left" vertical="top" wrapText="1"/>
      <protection locked="0"/>
    </xf>
    <xf numFmtId="0" fontId="5" fillId="0" borderId="10" xfId="57" applyFont="1" applyBorder="1" applyAlignment="1" quotePrefix="1">
      <alignment horizontal="right" vertical="top" wrapText="1"/>
      <protection/>
    </xf>
    <xf numFmtId="4" fontId="38" fillId="0" borderId="10" xfId="57" applyNumberFormat="1" applyFont="1" applyFill="1" applyBorder="1" applyAlignment="1">
      <alignment vertical="top"/>
      <protection/>
    </xf>
    <xf numFmtId="0" fontId="5" fillId="0" borderId="14" xfId="57" applyFont="1" applyFill="1" applyBorder="1" applyAlignment="1">
      <alignment horizontal="justify" vertical="top" wrapText="1"/>
      <protection/>
    </xf>
    <xf numFmtId="49" fontId="4" fillId="22" borderId="10" xfId="57" applyNumberFormat="1" applyFont="1" applyFill="1" applyBorder="1" applyAlignment="1">
      <alignment horizontal="left" vertical="top" wrapText="1"/>
      <protection/>
    </xf>
    <xf numFmtId="0" fontId="5" fillId="0" borderId="11" xfId="57" applyFont="1" applyBorder="1" applyAlignment="1" quotePrefix="1">
      <alignment horizontal="right" vertical="top" wrapText="1"/>
      <protection/>
    </xf>
    <xf numFmtId="0" fontId="5" fillId="0" borderId="11" xfId="57" applyFont="1" applyBorder="1" applyAlignment="1" quotePrefix="1">
      <alignment horizontal="center" vertical="top" wrapText="1"/>
      <protection/>
    </xf>
    <xf numFmtId="49" fontId="5" fillId="0" borderId="10" xfId="57" applyNumberFormat="1" applyFont="1" applyFill="1" applyBorder="1" applyAlignment="1" applyProtection="1">
      <alignment horizontal="justify" vertical="top" wrapText="1"/>
      <protection locked="0"/>
    </xf>
    <xf numFmtId="0" fontId="33" fillId="0" borderId="10" xfId="57" applyFont="1" applyBorder="1" applyAlignment="1">
      <alignment horizontal="justify" vertical="top" wrapText="1"/>
      <protection/>
    </xf>
    <xf numFmtId="49" fontId="5" fillId="0" borderId="14" xfId="57" applyNumberFormat="1" applyFont="1" applyFill="1" applyBorder="1" applyAlignment="1">
      <alignment horizontal="justify" vertical="top" wrapText="1"/>
      <protection/>
    </xf>
    <xf numFmtId="0" fontId="30" fillId="22" borderId="10" xfId="57" applyFont="1" applyFill="1" applyBorder="1" applyAlignment="1">
      <alignment horizontal="center" vertical="center" wrapText="1"/>
      <protection/>
    </xf>
    <xf numFmtId="4" fontId="38" fillId="0" borderId="10" xfId="57" applyNumberFormat="1" applyFont="1" applyFill="1" applyBorder="1" applyAlignment="1">
      <alignment vertical="top" wrapText="1"/>
      <protection/>
    </xf>
    <xf numFmtId="3" fontId="5" fillId="0" borderId="0" xfId="57" applyNumberFormat="1" applyFont="1" applyFill="1" applyAlignment="1">
      <alignment/>
      <protection/>
    </xf>
    <xf numFmtId="0" fontId="5" fillId="0" borderId="0" xfId="57" applyFont="1" applyFill="1" applyAlignment="1">
      <alignment/>
      <protection/>
    </xf>
    <xf numFmtId="0" fontId="5" fillId="22" borderId="10" xfId="57" applyFont="1" applyFill="1" applyBorder="1" applyAlignment="1" quotePrefix="1">
      <alignment horizontal="right" vertical="top" wrapText="1"/>
      <protection/>
    </xf>
    <xf numFmtId="0" fontId="4" fillId="22" borderId="10" xfId="57" applyFont="1" applyFill="1" applyBorder="1" applyAlignment="1">
      <alignment horizontal="center"/>
      <protection/>
    </xf>
    <xf numFmtId="3" fontId="4" fillId="22" borderId="10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3" fontId="4" fillId="0" borderId="0" xfId="57" applyNumberFormat="1" applyFont="1" applyBorder="1" applyAlignment="1">
      <alignment horizontal="center" vertical="center" wrapText="1"/>
      <protection/>
    </xf>
    <xf numFmtId="0" fontId="38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horizontal="right"/>
      <protection/>
    </xf>
    <xf numFmtId="0" fontId="5" fillId="0" borderId="0" xfId="57" applyFont="1" applyBorder="1" applyAlignment="1">
      <alignment horizontal="center"/>
      <protection/>
    </xf>
    <xf numFmtId="3" fontId="5" fillId="0" borderId="0" xfId="57" applyNumberFormat="1" applyFont="1" applyBorder="1">
      <alignment/>
      <protection/>
    </xf>
    <xf numFmtId="0" fontId="5" fillId="0" borderId="0" xfId="57" applyNumberFormat="1" applyFont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53" applyFont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24" borderId="10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4" fillId="0" borderId="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4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right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24" borderId="10" xfId="55" applyFont="1" applyFill="1" applyBorder="1" applyAlignment="1">
      <alignment horizontal="center" vertical="center" wrapText="1"/>
      <protection/>
    </xf>
    <xf numFmtId="0" fontId="33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32" fillId="0" borderId="0" xfId="56" applyFont="1" applyAlignment="1">
      <alignment horizontal="right"/>
      <protection/>
    </xf>
    <xf numFmtId="0" fontId="5" fillId="0" borderId="0" xfId="56" applyFont="1" applyAlignment="1">
      <alignment horizontal="right" vertical="center"/>
      <protection/>
    </xf>
    <xf numFmtId="0" fontId="5" fillId="0" borderId="0" xfId="56" applyFont="1" applyAlignment="1">
      <alignment horizontal="right"/>
      <protection/>
    </xf>
    <xf numFmtId="0" fontId="4" fillId="0" borderId="0" xfId="56" applyFont="1" applyAlignment="1">
      <alignment horizontal="center" vertical="center" wrapText="1"/>
      <protection/>
    </xf>
    <xf numFmtId="49" fontId="5" fillId="0" borderId="10" xfId="56" applyNumberFormat="1" applyFont="1" applyBorder="1" applyAlignment="1">
      <alignment horizontal="center" vertical="center" wrapText="1"/>
      <protection/>
    </xf>
    <xf numFmtId="49" fontId="33" fillId="0" borderId="10" xfId="56" applyNumberFormat="1" applyFont="1" applyBorder="1" applyAlignment="1">
      <alignment horizontal="center" vertical="center" wrapText="1"/>
      <protection/>
    </xf>
    <xf numFmtId="49" fontId="10" fillId="0" borderId="10" xfId="56" applyNumberFormat="1" applyFont="1" applyBorder="1" applyAlignment="1">
      <alignment horizontal="center" vertical="center" wrapText="1"/>
      <protection/>
    </xf>
    <xf numFmtId="49" fontId="10" fillId="0" borderId="11" xfId="56" applyNumberFormat="1" applyFont="1" applyBorder="1" applyAlignment="1">
      <alignment horizontal="center" vertical="center" wrapText="1"/>
      <protection/>
    </xf>
    <xf numFmtId="49" fontId="10" fillId="0" borderId="14" xfId="56" applyNumberFormat="1" applyFont="1" applyBorder="1" applyAlignment="1">
      <alignment horizontal="center" vertical="center" wrapText="1"/>
      <protection/>
    </xf>
    <xf numFmtId="0" fontId="29" fillId="0" borderId="0" xfId="57" applyFont="1" applyAlignment="1">
      <alignment horizontal="right"/>
      <protection/>
    </xf>
    <xf numFmtId="0" fontId="4" fillId="0" borderId="0" xfId="57" applyFont="1" applyAlignment="1">
      <alignment horizontal="center"/>
      <protection/>
    </xf>
    <xf numFmtId="0" fontId="5" fillId="0" borderId="11" xfId="57" applyFont="1" applyBorder="1" applyAlignment="1">
      <alignment horizontal="justify" vertical="top" wrapText="1"/>
      <protection/>
    </xf>
    <xf numFmtId="0" fontId="5" fillId="0" borderId="13" xfId="57" applyFont="1" applyBorder="1" applyAlignment="1">
      <alignment horizontal="justify" vertical="top" wrapText="1"/>
      <protection/>
    </xf>
    <xf numFmtId="0" fontId="5" fillId="0" borderId="14" xfId="57" applyFont="1" applyBorder="1" applyAlignment="1">
      <alignment horizontal="justify" vertical="top" wrapText="1"/>
      <protection/>
    </xf>
    <xf numFmtId="0" fontId="5" fillId="0" borderId="11" xfId="57" applyFont="1" applyBorder="1" applyAlignment="1" quotePrefix="1">
      <alignment horizontal="right" vertical="top" wrapText="1"/>
      <protection/>
    </xf>
    <xf numFmtId="0" fontId="5" fillId="0" borderId="13" xfId="57" applyFont="1" applyBorder="1" applyAlignment="1" quotePrefix="1">
      <alignment horizontal="right" vertical="top" wrapText="1"/>
      <protection/>
    </xf>
    <xf numFmtId="0" fontId="5" fillId="0" borderId="14" xfId="57" applyFont="1" applyBorder="1" applyAlignment="1" quotePrefix="1">
      <alignment horizontal="right" vertical="top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5" fillId="0" borderId="13" xfId="57" applyFont="1" applyBorder="1" applyAlignment="1" quotePrefix="1">
      <alignment horizontal="center" vertical="top" wrapText="1"/>
      <protection/>
    </xf>
    <xf numFmtId="0" fontId="5" fillId="0" borderId="14" xfId="57" applyFont="1" applyBorder="1" applyAlignment="1" quotePrefix="1">
      <alignment horizontal="center" vertical="top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center"/>
      <protection/>
    </xf>
    <xf numFmtId="0" fontId="30" fillId="0" borderId="0" xfId="57" applyFont="1" applyAlignment="1">
      <alignment horizontal="right"/>
      <protection/>
    </xf>
    <xf numFmtId="0" fontId="33" fillId="0" borderId="0" xfId="57" applyFont="1" applyAlignment="1">
      <alignment horizontal="righ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.Додаток 2" xfId="53"/>
    <cellStyle name="Обычный_2.Додаток 4" xfId="54"/>
    <cellStyle name="Обычный_2.Додаток 6" xfId="55"/>
    <cellStyle name="Обычный_2.Додаток 7" xfId="56"/>
    <cellStyle name="Обычный_2.Додаток 8" xfId="57"/>
    <cellStyle name="Обычный_Сводна с-р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">
      <selection activeCell="B24" sqref="B24:F24"/>
    </sheetView>
  </sheetViews>
  <sheetFormatPr defaultColWidth="9.00390625" defaultRowHeight="12.75"/>
  <cols>
    <col min="1" max="1" width="9.375" style="1" customWidth="1"/>
    <col min="2" max="2" width="41.00390625" style="1" customWidth="1"/>
    <col min="3" max="3" width="12.75390625" style="1" customWidth="1"/>
    <col min="4" max="4" width="14.00390625" style="1" customWidth="1"/>
    <col min="5" max="5" width="9.75390625" style="1" customWidth="1"/>
    <col min="6" max="6" width="13.375" style="1" customWidth="1"/>
    <col min="7" max="16384" width="9.125" style="1" customWidth="1"/>
  </cols>
  <sheetData>
    <row r="1" spans="3:6" ht="12.75" hidden="1">
      <c r="C1" s="208" t="s">
        <v>14</v>
      </c>
      <c r="D1" s="208"/>
      <c r="E1" s="208"/>
      <c r="F1" s="208"/>
    </row>
    <row r="2" spans="3:6" ht="12.75">
      <c r="C2" s="209" t="s">
        <v>0</v>
      </c>
      <c r="D2" s="209"/>
      <c r="E2" s="209"/>
      <c r="F2" s="209"/>
    </row>
    <row r="3" spans="3:6" ht="12.75">
      <c r="C3" s="209" t="s">
        <v>1</v>
      </c>
      <c r="D3" s="209"/>
      <c r="E3" s="209"/>
      <c r="F3" s="209"/>
    </row>
    <row r="4" spans="3:6" ht="12.75">
      <c r="C4" s="209" t="s">
        <v>16</v>
      </c>
      <c r="D4" s="209"/>
      <c r="E4" s="209"/>
      <c r="F4" s="209"/>
    </row>
    <row r="5" spans="3:6" ht="12.75">
      <c r="C5" s="209" t="s">
        <v>18</v>
      </c>
      <c r="D5" s="209"/>
      <c r="E5" s="209"/>
      <c r="F5" s="209"/>
    </row>
    <row r="6" spans="3:6" ht="12.75">
      <c r="C6" s="3"/>
      <c r="D6" s="3"/>
      <c r="E6" s="3"/>
      <c r="F6" s="3"/>
    </row>
    <row r="7" spans="3:6" ht="12.75">
      <c r="C7" s="3"/>
      <c r="D7" s="3"/>
      <c r="E7" s="3"/>
      <c r="F7" s="3"/>
    </row>
    <row r="8" spans="1:6" ht="15.75">
      <c r="A8" s="210" t="s">
        <v>15</v>
      </c>
      <c r="B8" s="211"/>
      <c r="C8" s="211"/>
      <c r="D8" s="211"/>
      <c r="E8" s="211"/>
      <c r="F8" s="211"/>
    </row>
    <row r="9" spans="1:6" ht="12.75">
      <c r="A9" s="2"/>
      <c r="B9" s="15"/>
      <c r="C9" s="15"/>
      <c r="D9" s="15"/>
      <c r="E9" s="15"/>
      <c r="F9" s="15"/>
    </row>
    <row r="10" spans="1:6" ht="12.75">
      <c r="A10" s="2"/>
      <c r="B10" s="15"/>
      <c r="C10" s="15"/>
      <c r="D10" s="15"/>
      <c r="E10" s="15"/>
      <c r="F10" s="15"/>
    </row>
    <row r="11" ht="12.75">
      <c r="F11" s="16" t="s">
        <v>2</v>
      </c>
    </row>
    <row r="12" spans="1:6" ht="12.75">
      <c r="A12" s="212" t="s">
        <v>3</v>
      </c>
      <c r="B12" s="212" t="s">
        <v>4</v>
      </c>
      <c r="C12" s="213" t="s">
        <v>5</v>
      </c>
      <c r="D12" s="212" t="s">
        <v>6</v>
      </c>
      <c r="E12" s="212" t="s">
        <v>7</v>
      </c>
      <c r="F12" s="212"/>
    </row>
    <row r="13" spans="1:6" ht="12.75">
      <c r="A13" s="212"/>
      <c r="B13" s="212"/>
      <c r="C13" s="212"/>
      <c r="D13" s="212"/>
      <c r="E13" s="212" t="s">
        <v>5</v>
      </c>
      <c r="F13" s="212" t="s">
        <v>8</v>
      </c>
    </row>
    <row r="14" spans="1:6" ht="12.75">
      <c r="A14" s="212"/>
      <c r="B14" s="212"/>
      <c r="C14" s="212"/>
      <c r="D14" s="212"/>
      <c r="E14" s="212"/>
      <c r="F14" s="212"/>
    </row>
    <row r="15" spans="1:6" s="19" customFormat="1" ht="10.5">
      <c r="A15" s="17">
        <v>1</v>
      </c>
      <c r="B15" s="17">
        <v>2</v>
      </c>
      <c r="C15" s="18">
        <v>3</v>
      </c>
      <c r="D15" s="17">
        <v>4</v>
      </c>
      <c r="E15" s="17">
        <v>5</v>
      </c>
      <c r="F15" s="17">
        <v>6</v>
      </c>
    </row>
    <row r="16" spans="1:6" ht="12.75">
      <c r="A16" s="11">
        <v>40000000</v>
      </c>
      <c r="B16" s="13" t="s">
        <v>9</v>
      </c>
      <c r="C16" s="7">
        <f aca="true" t="shared" si="0" ref="C16:C21">D16+E16</f>
        <v>16103100</v>
      </c>
      <c r="D16" s="8">
        <f aca="true" t="shared" si="1" ref="D16:F17">D17</f>
        <v>15971000</v>
      </c>
      <c r="E16" s="8">
        <f t="shared" si="1"/>
        <v>132100</v>
      </c>
      <c r="F16" s="8">
        <f t="shared" si="1"/>
        <v>132100</v>
      </c>
    </row>
    <row r="17" spans="1:6" ht="12.75">
      <c r="A17" s="11">
        <v>41000000</v>
      </c>
      <c r="B17" s="13" t="s">
        <v>10</v>
      </c>
      <c r="C17" s="7">
        <f t="shared" si="0"/>
        <v>16103100</v>
      </c>
      <c r="D17" s="8">
        <f t="shared" si="1"/>
        <v>15971000</v>
      </c>
      <c r="E17" s="8">
        <f t="shared" si="1"/>
        <v>132100</v>
      </c>
      <c r="F17" s="8">
        <f t="shared" si="1"/>
        <v>132100</v>
      </c>
    </row>
    <row r="18" spans="1:6" ht="12.75">
      <c r="A18" s="11">
        <v>41030000</v>
      </c>
      <c r="B18" s="13" t="s">
        <v>11</v>
      </c>
      <c r="C18" s="7">
        <f t="shared" si="0"/>
        <v>16103100</v>
      </c>
      <c r="D18" s="8">
        <f>SUM(D19:D20)</f>
        <v>15971000</v>
      </c>
      <c r="E18" s="8">
        <f>SUM(E19:E20)</f>
        <v>132100</v>
      </c>
      <c r="F18" s="8">
        <f>SUM(F19:F20)</f>
        <v>132100</v>
      </c>
    </row>
    <row r="19" spans="1:6" ht="89.25">
      <c r="A19" s="12">
        <v>41030800</v>
      </c>
      <c r="B19" s="14" t="s">
        <v>17</v>
      </c>
      <c r="C19" s="9">
        <f t="shared" si="0"/>
        <v>15844600</v>
      </c>
      <c r="D19" s="10">
        <v>15844600</v>
      </c>
      <c r="E19" s="10">
        <v>0</v>
      </c>
      <c r="F19" s="10">
        <v>0</v>
      </c>
    </row>
    <row r="20" spans="1:6" ht="12.75">
      <c r="A20" s="12">
        <v>41035000</v>
      </c>
      <c r="B20" s="14" t="s">
        <v>12</v>
      </c>
      <c r="C20" s="9">
        <f>D20+E20</f>
        <v>258500</v>
      </c>
      <c r="D20" s="10">
        <f>3000+6000+5000+5400+32000+43000+32000</f>
        <v>126400</v>
      </c>
      <c r="E20" s="10">
        <f>33500+10000+5000+35000+10000+8600+10000+20000</f>
        <v>132100</v>
      </c>
      <c r="F20" s="10">
        <f>E20</f>
        <v>132100</v>
      </c>
    </row>
    <row r="21" spans="1:6" ht="12.75">
      <c r="A21" s="4" t="s">
        <v>13</v>
      </c>
      <c r="B21" s="5"/>
      <c r="C21" s="7">
        <f t="shared" si="0"/>
        <v>16103100</v>
      </c>
      <c r="D21" s="7">
        <f>D16</f>
        <v>15971000</v>
      </c>
      <c r="E21" s="7">
        <f>E16</f>
        <v>132100</v>
      </c>
      <c r="F21" s="7">
        <f>F16</f>
        <v>132100</v>
      </c>
    </row>
    <row r="24" spans="2:5" ht="12.75">
      <c r="B24" s="6" t="s">
        <v>19</v>
      </c>
      <c r="E24" s="6" t="s">
        <v>20</v>
      </c>
    </row>
  </sheetData>
  <sheetProtection/>
  <mergeCells count="13">
    <mergeCell ref="A12:A14"/>
    <mergeCell ref="B12:B14"/>
    <mergeCell ref="C12:C14"/>
    <mergeCell ref="D12:D14"/>
    <mergeCell ref="E12:F12"/>
    <mergeCell ref="E13:E14"/>
    <mergeCell ref="F13:F14"/>
    <mergeCell ref="C1:F1"/>
    <mergeCell ref="C2:F2"/>
    <mergeCell ref="C3:F3"/>
    <mergeCell ref="C4:F4"/>
    <mergeCell ref="C5:F5"/>
    <mergeCell ref="A8:F8"/>
  </mergeCells>
  <printOptions/>
  <pageMargins left="0.984251968503937" right="0.3937007874015748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32">
      <selection activeCell="C49" sqref="C49:F49"/>
    </sheetView>
  </sheetViews>
  <sheetFormatPr defaultColWidth="9.00390625" defaultRowHeight="12.75"/>
  <cols>
    <col min="1" max="1" width="12.00390625" style="20" customWidth="1"/>
    <col min="2" max="2" width="11.875" style="20" customWidth="1"/>
    <col min="3" max="3" width="59.625" style="20" customWidth="1"/>
    <col min="4" max="4" width="12.75390625" style="20" customWidth="1"/>
    <col min="5" max="5" width="12.125" style="20" customWidth="1"/>
    <col min="6" max="6" width="8.75390625" style="20" customWidth="1"/>
    <col min="7" max="7" width="10.25390625" style="20" customWidth="1"/>
    <col min="8" max="8" width="9.00390625" style="20" customWidth="1"/>
    <col min="9" max="9" width="11.625" style="20" customWidth="1"/>
    <col min="10" max="10" width="11.125" style="20" customWidth="1"/>
    <col min="11" max="11" width="7.375" style="20" customWidth="1"/>
    <col min="12" max="12" width="11.625" style="20" customWidth="1"/>
    <col min="13" max="13" width="10.25390625" style="20" customWidth="1"/>
    <col min="14" max="14" width="10.75390625" style="20" customWidth="1"/>
    <col min="15" max="15" width="12.125" style="20" customWidth="1"/>
    <col min="16" max="16" width="12.875" style="20" customWidth="1"/>
    <col min="17" max="16384" width="9.125" style="20" customWidth="1"/>
  </cols>
  <sheetData>
    <row r="1" ht="12.75" hidden="1">
      <c r="P1" s="21" t="s">
        <v>14</v>
      </c>
    </row>
    <row r="2" spans="11:16" ht="12.75">
      <c r="K2" s="214" t="s">
        <v>21</v>
      </c>
      <c r="L2" s="214"/>
      <c r="M2" s="214"/>
      <c r="N2" s="214"/>
      <c r="O2" s="214"/>
      <c r="P2" s="214"/>
    </row>
    <row r="3" spans="11:16" ht="12.75">
      <c r="K3" s="214" t="s">
        <v>1</v>
      </c>
      <c r="L3" s="214"/>
      <c r="M3" s="214"/>
      <c r="N3" s="214"/>
      <c r="O3" s="214"/>
      <c r="P3" s="214"/>
    </row>
    <row r="4" spans="11:16" ht="12.75">
      <c r="K4" s="22"/>
      <c r="L4" s="214" t="s">
        <v>16</v>
      </c>
      <c r="M4" s="214"/>
      <c r="N4" s="214"/>
      <c r="O4" s="214"/>
      <c r="P4" s="214"/>
    </row>
    <row r="5" spans="11:16" ht="12.75">
      <c r="K5" s="22"/>
      <c r="L5" s="214" t="s">
        <v>18</v>
      </c>
      <c r="M5" s="214"/>
      <c r="N5" s="214"/>
      <c r="O5" s="214"/>
      <c r="P5" s="214"/>
    </row>
    <row r="8" spans="1:17" ht="12.75">
      <c r="A8" s="226" t="s">
        <v>22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1"/>
    </row>
    <row r="9" spans="1:17" ht="12.75">
      <c r="A9" s="226" t="s">
        <v>23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1"/>
    </row>
    <row r="10" ht="12.75">
      <c r="P10" s="22" t="s">
        <v>2</v>
      </c>
    </row>
    <row r="11" spans="1:16" ht="12.75" customHeight="1">
      <c r="A11" s="215" t="s">
        <v>24</v>
      </c>
      <c r="B11" s="215" t="s">
        <v>25</v>
      </c>
      <c r="C11" s="218" t="s">
        <v>26</v>
      </c>
      <c r="D11" s="221" t="s">
        <v>6</v>
      </c>
      <c r="E11" s="221"/>
      <c r="F11" s="221"/>
      <c r="G11" s="221"/>
      <c r="H11" s="221"/>
      <c r="I11" s="222" t="s">
        <v>7</v>
      </c>
      <c r="J11" s="224"/>
      <c r="K11" s="224"/>
      <c r="L11" s="224"/>
      <c r="M11" s="224"/>
      <c r="N11" s="224"/>
      <c r="O11" s="223"/>
      <c r="P11" s="225" t="s">
        <v>27</v>
      </c>
    </row>
    <row r="12" spans="1:16" ht="47.25" customHeight="1">
      <c r="A12" s="216"/>
      <c r="B12" s="217"/>
      <c r="C12" s="219"/>
      <c r="D12" s="225" t="s">
        <v>5</v>
      </c>
      <c r="E12" s="221" t="s">
        <v>28</v>
      </c>
      <c r="F12" s="221" t="s">
        <v>29</v>
      </c>
      <c r="G12" s="221"/>
      <c r="H12" s="221" t="s">
        <v>30</v>
      </c>
      <c r="I12" s="225" t="s">
        <v>5</v>
      </c>
      <c r="J12" s="221" t="s">
        <v>28</v>
      </c>
      <c r="K12" s="221" t="s">
        <v>29</v>
      </c>
      <c r="L12" s="221"/>
      <c r="M12" s="221" t="s">
        <v>30</v>
      </c>
      <c r="N12" s="222" t="s">
        <v>29</v>
      </c>
      <c r="O12" s="223"/>
      <c r="P12" s="221"/>
    </row>
    <row r="13" spans="1:16" ht="12.75" customHeight="1">
      <c r="A13" s="215" t="s">
        <v>31</v>
      </c>
      <c r="B13" s="217"/>
      <c r="C13" s="220" t="s">
        <v>32</v>
      </c>
      <c r="D13" s="221"/>
      <c r="E13" s="221"/>
      <c r="F13" s="221" t="s">
        <v>33</v>
      </c>
      <c r="G13" s="221" t="s">
        <v>34</v>
      </c>
      <c r="H13" s="221"/>
      <c r="I13" s="221"/>
      <c r="J13" s="221"/>
      <c r="K13" s="221" t="s">
        <v>33</v>
      </c>
      <c r="L13" s="221" t="s">
        <v>34</v>
      </c>
      <c r="M13" s="221"/>
      <c r="N13" s="227" t="s">
        <v>35</v>
      </c>
      <c r="O13" s="23" t="s">
        <v>29</v>
      </c>
      <c r="P13" s="221"/>
    </row>
    <row r="14" spans="1:16" ht="52.5" customHeight="1">
      <c r="A14" s="216"/>
      <c r="B14" s="216"/>
      <c r="C14" s="219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8"/>
      <c r="O14" s="24" t="s">
        <v>36</v>
      </c>
      <c r="P14" s="221"/>
    </row>
    <row r="15" spans="1:16" s="27" customFormat="1" ht="11.25">
      <c r="A15" s="25">
        <v>1</v>
      </c>
      <c r="B15" s="25">
        <v>2</v>
      </c>
      <c r="C15" s="25">
        <v>3</v>
      </c>
      <c r="D15" s="26">
        <v>4</v>
      </c>
      <c r="E15" s="25">
        <v>5</v>
      </c>
      <c r="F15" s="25">
        <v>6</v>
      </c>
      <c r="G15" s="25">
        <v>7</v>
      </c>
      <c r="H15" s="25">
        <v>8</v>
      </c>
      <c r="I15" s="26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6" t="s">
        <v>37</v>
      </c>
    </row>
    <row r="16" spans="1:16" ht="12.75">
      <c r="A16" s="28" t="s">
        <v>38</v>
      </c>
      <c r="B16" s="29"/>
      <c r="C16" s="30" t="s">
        <v>39</v>
      </c>
      <c r="D16" s="31">
        <v>0</v>
      </c>
      <c r="E16" s="32">
        <v>0</v>
      </c>
      <c r="F16" s="32">
        <v>0</v>
      </c>
      <c r="G16" s="32">
        <v>0</v>
      </c>
      <c r="H16" s="32">
        <v>0</v>
      </c>
      <c r="I16" s="31">
        <v>33500</v>
      </c>
      <c r="J16" s="32">
        <v>0</v>
      </c>
      <c r="K16" s="32">
        <v>0</v>
      </c>
      <c r="L16" s="32">
        <v>0</v>
      </c>
      <c r="M16" s="32">
        <v>33500</v>
      </c>
      <c r="N16" s="32">
        <v>33500</v>
      </c>
      <c r="O16" s="32">
        <v>0</v>
      </c>
      <c r="P16" s="31">
        <f aca="true" t="shared" si="0" ref="P16:P46">D16+I16</f>
        <v>33500</v>
      </c>
    </row>
    <row r="17" spans="1:16" ht="12.75">
      <c r="A17" s="33" t="s">
        <v>40</v>
      </c>
      <c r="B17" s="29"/>
      <c r="C17" s="34" t="s">
        <v>41</v>
      </c>
      <c r="D17" s="31">
        <v>0</v>
      </c>
      <c r="E17" s="32">
        <v>0</v>
      </c>
      <c r="F17" s="32">
        <v>0</v>
      </c>
      <c r="G17" s="32">
        <v>0</v>
      </c>
      <c r="H17" s="32">
        <v>0</v>
      </c>
      <c r="I17" s="31">
        <v>33500</v>
      </c>
      <c r="J17" s="32">
        <v>0</v>
      </c>
      <c r="K17" s="32">
        <v>0</v>
      </c>
      <c r="L17" s="32">
        <v>0</v>
      </c>
      <c r="M17" s="32">
        <v>33500</v>
      </c>
      <c r="N17" s="32">
        <v>33500</v>
      </c>
      <c r="O17" s="32">
        <v>0</v>
      </c>
      <c r="P17" s="31">
        <f t="shared" si="0"/>
        <v>33500</v>
      </c>
    </row>
    <row r="18" spans="1:16" ht="12.75">
      <c r="A18" s="35" t="s">
        <v>42</v>
      </c>
      <c r="B18" s="36" t="s">
        <v>43</v>
      </c>
      <c r="C18" s="37" t="s">
        <v>44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8">
        <v>33500</v>
      </c>
      <c r="J18" s="39">
        <v>0</v>
      </c>
      <c r="K18" s="39">
        <v>0</v>
      </c>
      <c r="L18" s="39">
        <v>0</v>
      </c>
      <c r="M18" s="39">
        <v>33500</v>
      </c>
      <c r="N18" s="39">
        <v>33500</v>
      </c>
      <c r="O18" s="39">
        <v>0</v>
      </c>
      <c r="P18" s="38">
        <f t="shared" si="0"/>
        <v>33500</v>
      </c>
    </row>
    <row r="19" spans="1:16" ht="12.75">
      <c r="A19" s="28" t="s">
        <v>45</v>
      </c>
      <c r="B19" s="29"/>
      <c r="C19" s="30" t="s">
        <v>46</v>
      </c>
      <c r="D19" s="31">
        <v>-76465.75</v>
      </c>
      <c r="E19" s="32">
        <v>-76465.75</v>
      </c>
      <c r="F19" s="32">
        <v>1000</v>
      </c>
      <c r="G19" s="32">
        <v>500</v>
      </c>
      <c r="H19" s="32">
        <v>0</v>
      </c>
      <c r="I19" s="31">
        <v>208600</v>
      </c>
      <c r="J19" s="32">
        <v>0</v>
      </c>
      <c r="K19" s="32">
        <v>0</v>
      </c>
      <c r="L19" s="32">
        <v>0</v>
      </c>
      <c r="M19" s="32">
        <v>208600</v>
      </c>
      <c r="N19" s="32">
        <v>208600</v>
      </c>
      <c r="O19" s="32">
        <v>1</v>
      </c>
      <c r="P19" s="31">
        <f t="shared" si="0"/>
        <v>132134.25</v>
      </c>
    </row>
    <row r="20" spans="1:16" ht="12.75">
      <c r="A20" s="40" t="s">
        <v>47</v>
      </c>
      <c r="B20" s="29"/>
      <c r="C20" s="34" t="s">
        <v>48</v>
      </c>
      <c r="D20" s="31">
        <v>79302.25</v>
      </c>
      <c r="E20" s="32">
        <v>79302.25</v>
      </c>
      <c r="F20" s="32">
        <v>0</v>
      </c>
      <c r="G20" s="32">
        <v>0</v>
      </c>
      <c r="H20" s="32">
        <v>0</v>
      </c>
      <c r="I20" s="31">
        <v>48600</v>
      </c>
      <c r="J20" s="32">
        <v>0</v>
      </c>
      <c r="K20" s="32">
        <v>0</v>
      </c>
      <c r="L20" s="32">
        <v>0</v>
      </c>
      <c r="M20" s="32">
        <v>48600</v>
      </c>
      <c r="N20" s="32">
        <v>48600</v>
      </c>
      <c r="O20" s="32">
        <v>0</v>
      </c>
      <c r="P20" s="31">
        <f t="shared" si="0"/>
        <v>127902.25</v>
      </c>
    </row>
    <row r="21" spans="1:16" ht="12.75">
      <c r="A21" s="41" t="s">
        <v>49</v>
      </c>
      <c r="B21" s="36" t="s">
        <v>50</v>
      </c>
      <c r="C21" s="37" t="s">
        <v>51</v>
      </c>
      <c r="D21" s="38">
        <v>108989.71</v>
      </c>
      <c r="E21" s="39">
        <v>108989.71</v>
      </c>
      <c r="F21" s="39">
        <v>0</v>
      </c>
      <c r="G21" s="39">
        <v>0</v>
      </c>
      <c r="H21" s="39">
        <v>0</v>
      </c>
      <c r="I21" s="38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8">
        <f t="shared" si="0"/>
        <v>108989.71</v>
      </c>
    </row>
    <row r="22" spans="1:16" ht="12.75">
      <c r="A22" s="41" t="s">
        <v>52</v>
      </c>
      <c r="B22" s="36" t="s">
        <v>53</v>
      </c>
      <c r="C22" s="37" t="s">
        <v>54</v>
      </c>
      <c r="D22" s="38">
        <v>13255.14</v>
      </c>
      <c r="E22" s="39">
        <v>13255.14</v>
      </c>
      <c r="F22" s="39">
        <v>0</v>
      </c>
      <c r="G22" s="39">
        <v>0</v>
      </c>
      <c r="H22" s="39">
        <v>0</v>
      </c>
      <c r="I22" s="38">
        <v>48600</v>
      </c>
      <c r="J22" s="39">
        <v>0</v>
      </c>
      <c r="K22" s="39">
        <v>0</v>
      </c>
      <c r="L22" s="39">
        <v>0</v>
      </c>
      <c r="M22" s="39">
        <v>48600</v>
      </c>
      <c r="N22" s="39">
        <v>48600</v>
      </c>
      <c r="O22" s="39">
        <v>0</v>
      </c>
      <c r="P22" s="38">
        <f t="shared" si="0"/>
        <v>61855.14</v>
      </c>
    </row>
    <row r="23" spans="1:16" ht="12.75">
      <c r="A23" s="41" t="s">
        <v>55</v>
      </c>
      <c r="B23" s="36" t="s">
        <v>56</v>
      </c>
      <c r="C23" s="37" t="s">
        <v>57</v>
      </c>
      <c r="D23" s="38">
        <v>-41131.64</v>
      </c>
      <c r="E23" s="39">
        <v>-41131.64</v>
      </c>
      <c r="F23" s="39">
        <v>0</v>
      </c>
      <c r="G23" s="39">
        <v>0</v>
      </c>
      <c r="H23" s="39">
        <v>0</v>
      </c>
      <c r="I23" s="38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8">
        <f t="shared" si="0"/>
        <v>-41131.64</v>
      </c>
    </row>
    <row r="24" spans="1:16" ht="12.75">
      <c r="A24" s="41" t="s">
        <v>58</v>
      </c>
      <c r="B24" s="36" t="s">
        <v>56</v>
      </c>
      <c r="C24" s="37" t="s">
        <v>59</v>
      </c>
      <c r="D24" s="38">
        <v>-1810.96</v>
      </c>
      <c r="E24" s="39">
        <v>-1810.96</v>
      </c>
      <c r="F24" s="39">
        <v>0</v>
      </c>
      <c r="G24" s="39">
        <v>0</v>
      </c>
      <c r="H24" s="39">
        <v>0</v>
      </c>
      <c r="I24" s="38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8">
        <f t="shared" si="0"/>
        <v>-1810.96</v>
      </c>
    </row>
    <row r="25" spans="1:16" ht="12.75">
      <c r="A25" s="40" t="s">
        <v>60</v>
      </c>
      <c r="B25" s="29"/>
      <c r="C25" s="34" t="s">
        <v>61</v>
      </c>
      <c r="D25" s="31">
        <v>-145000</v>
      </c>
      <c r="E25" s="32">
        <v>-145000</v>
      </c>
      <c r="F25" s="32">
        <v>0</v>
      </c>
      <c r="G25" s="32">
        <v>0</v>
      </c>
      <c r="H25" s="32">
        <v>0</v>
      </c>
      <c r="I25" s="31">
        <v>160000</v>
      </c>
      <c r="J25" s="32">
        <v>0</v>
      </c>
      <c r="K25" s="32">
        <v>0</v>
      </c>
      <c r="L25" s="32">
        <v>0</v>
      </c>
      <c r="M25" s="32">
        <v>160000</v>
      </c>
      <c r="N25" s="32">
        <v>160000</v>
      </c>
      <c r="O25" s="32">
        <v>160000</v>
      </c>
      <c r="P25" s="31">
        <f t="shared" si="0"/>
        <v>15000</v>
      </c>
    </row>
    <row r="26" spans="1:16" ht="12.75">
      <c r="A26" s="41" t="s">
        <v>62</v>
      </c>
      <c r="B26" s="36" t="s">
        <v>63</v>
      </c>
      <c r="C26" s="37" t="s">
        <v>64</v>
      </c>
      <c r="D26" s="38">
        <v>15000</v>
      </c>
      <c r="E26" s="39">
        <v>15000</v>
      </c>
      <c r="F26" s="39">
        <v>0</v>
      </c>
      <c r="G26" s="39">
        <v>0</v>
      </c>
      <c r="H26" s="39">
        <v>0</v>
      </c>
      <c r="I26" s="38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8">
        <f t="shared" si="0"/>
        <v>15000</v>
      </c>
    </row>
    <row r="27" spans="1:16" ht="25.5">
      <c r="A27" s="41" t="s">
        <v>65</v>
      </c>
      <c r="B27" s="36" t="s">
        <v>66</v>
      </c>
      <c r="C27" s="37" t="s">
        <v>67</v>
      </c>
      <c r="D27" s="38">
        <v>-160000</v>
      </c>
      <c r="E27" s="39">
        <v>-160000</v>
      </c>
      <c r="F27" s="39">
        <v>0</v>
      </c>
      <c r="G27" s="39">
        <v>0</v>
      </c>
      <c r="H27" s="39">
        <v>0</v>
      </c>
      <c r="I27" s="38">
        <v>160000</v>
      </c>
      <c r="J27" s="39">
        <v>0</v>
      </c>
      <c r="K27" s="39">
        <v>0</v>
      </c>
      <c r="L27" s="39">
        <v>0</v>
      </c>
      <c r="M27" s="39">
        <v>160000</v>
      </c>
      <c r="N27" s="39">
        <v>160000</v>
      </c>
      <c r="O27" s="39">
        <v>160000</v>
      </c>
      <c r="P27" s="38">
        <f t="shared" si="0"/>
        <v>0</v>
      </c>
    </row>
    <row r="28" spans="1:16" ht="12.75">
      <c r="A28" s="40" t="s">
        <v>68</v>
      </c>
      <c r="B28" s="29"/>
      <c r="C28" s="34" t="s">
        <v>69</v>
      </c>
      <c r="D28" s="31">
        <v>-13768</v>
      </c>
      <c r="E28" s="32">
        <v>-13768</v>
      </c>
      <c r="F28" s="32">
        <v>0</v>
      </c>
      <c r="G28" s="32">
        <v>0</v>
      </c>
      <c r="H28" s="32">
        <v>0</v>
      </c>
      <c r="I28" s="31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1">
        <f t="shared" si="0"/>
        <v>-13768</v>
      </c>
    </row>
    <row r="29" spans="1:16" ht="12.75">
      <c r="A29" s="41" t="s">
        <v>70</v>
      </c>
      <c r="B29" s="36" t="s">
        <v>71</v>
      </c>
      <c r="C29" s="37" t="s">
        <v>72</v>
      </c>
      <c r="D29" s="38">
        <v>-15000</v>
      </c>
      <c r="E29" s="39">
        <v>-15000</v>
      </c>
      <c r="F29" s="39">
        <v>0</v>
      </c>
      <c r="G29" s="39">
        <v>0</v>
      </c>
      <c r="H29" s="39">
        <v>0</v>
      </c>
      <c r="I29" s="38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8">
        <f t="shared" si="0"/>
        <v>-15000</v>
      </c>
    </row>
    <row r="30" spans="1:16" ht="25.5">
      <c r="A30" s="41" t="s">
        <v>73</v>
      </c>
      <c r="B30" s="36" t="s">
        <v>71</v>
      </c>
      <c r="C30" s="37" t="s">
        <v>74</v>
      </c>
      <c r="D30" s="38">
        <v>1232</v>
      </c>
      <c r="E30" s="39">
        <v>1232</v>
      </c>
      <c r="F30" s="39">
        <v>0</v>
      </c>
      <c r="G30" s="39">
        <v>0</v>
      </c>
      <c r="H30" s="39">
        <v>0</v>
      </c>
      <c r="I30" s="38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8">
        <f t="shared" si="0"/>
        <v>1232</v>
      </c>
    </row>
    <row r="31" spans="1:16" ht="12.75">
      <c r="A31" s="40" t="s">
        <v>40</v>
      </c>
      <c r="B31" s="29"/>
      <c r="C31" s="34" t="s">
        <v>41</v>
      </c>
      <c r="D31" s="31">
        <v>3000</v>
      </c>
      <c r="E31" s="32">
        <v>3000</v>
      </c>
      <c r="F31" s="32">
        <v>1000</v>
      </c>
      <c r="G31" s="32">
        <v>500</v>
      </c>
      <c r="H31" s="32">
        <v>0</v>
      </c>
      <c r="I31" s="31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1">
        <f t="shared" si="0"/>
        <v>3000</v>
      </c>
    </row>
    <row r="32" spans="1:16" ht="12.75">
      <c r="A32" s="41" t="s">
        <v>75</v>
      </c>
      <c r="B32" s="36" t="s">
        <v>76</v>
      </c>
      <c r="C32" s="37" t="s">
        <v>77</v>
      </c>
      <c r="D32" s="38">
        <v>3000</v>
      </c>
      <c r="E32" s="39">
        <v>3000</v>
      </c>
      <c r="F32" s="39">
        <v>1000</v>
      </c>
      <c r="G32" s="39">
        <v>500</v>
      </c>
      <c r="H32" s="39">
        <v>0</v>
      </c>
      <c r="I32" s="38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8">
        <f t="shared" si="0"/>
        <v>3000</v>
      </c>
    </row>
    <row r="33" spans="1:16" ht="12.75">
      <c r="A33" s="28" t="s">
        <v>78</v>
      </c>
      <c r="B33" s="29"/>
      <c r="C33" s="30" t="s">
        <v>79</v>
      </c>
      <c r="D33" s="31">
        <v>12814.75</v>
      </c>
      <c r="E33" s="32">
        <v>12814.75</v>
      </c>
      <c r="F33" s="32">
        <v>0</v>
      </c>
      <c r="G33" s="32">
        <v>0</v>
      </c>
      <c r="H33" s="32">
        <v>0</v>
      </c>
      <c r="I33" s="31">
        <v>50000</v>
      </c>
      <c r="J33" s="32">
        <v>0</v>
      </c>
      <c r="K33" s="32">
        <v>0</v>
      </c>
      <c r="L33" s="32">
        <v>0</v>
      </c>
      <c r="M33" s="32">
        <v>50000</v>
      </c>
      <c r="N33" s="32">
        <v>50000</v>
      </c>
      <c r="O33" s="32">
        <v>0</v>
      </c>
      <c r="P33" s="31">
        <f t="shared" si="0"/>
        <v>62814.75</v>
      </c>
    </row>
    <row r="34" spans="1:16" ht="12.75">
      <c r="A34" s="40" t="s">
        <v>80</v>
      </c>
      <c r="B34" s="29"/>
      <c r="C34" s="34" t="s">
        <v>81</v>
      </c>
      <c r="D34" s="31">
        <v>12814.75</v>
      </c>
      <c r="E34" s="32">
        <v>12814.75</v>
      </c>
      <c r="F34" s="32">
        <v>0</v>
      </c>
      <c r="G34" s="32">
        <v>0</v>
      </c>
      <c r="H34" s="32">
        <v>0</v>
      </c>
      <c r="I34" s="31">
        <v>50000</v>
      </c>
      <c r="J34" s="32">
        <v>0</v>
      </c>
      <c r="K34" s="32">
        <v>0</v>
      </c>
      <c r="L34" s="32">
        <v>0</v>
      </c>
      <c r="M34" s="32">
        <v>50000</v>
      </c>
      <c r="N34" s="32">
        <v>50000</v>
      </c>
      <c r="O34" s="32">
        <v>0</v>
      </c>
      <c r="P34" s="31">
        <f t="shared" si="0"/>
        <v>62814.75</v>
      </c>
    </row>
    <row r="35" spans="1:16" ht="25.5">
      <c r="A35" s="41" t="s">
        <v>82</v>
      </c>
      <c r="B35" s="36" t="s">
        <v>83</v>
      </c>
      <c r="C35" s="37" t="s">
        <v>84</v>
      </c>
      <c r="D35" s="38">
        <v>7814.75</v>
      </c>
      <c r="E35" s="39">
        <v>7814.75</v>
      </c>
      <c r="F35" s="39">
        <v>0</v>
      </c>
      <c r="G35" s="39">
        <v>0</v>
      </c>
      <c r="H35" s="39">
        <v>0</v>
      </c>
      <c r="I35" s="38">
        <v>45000</v>
      </c>
      <c r="J35" s="39">
        <v>0</v>
      </c>
      <c r="K35" s="39">
        <v>0</v>
      </c>
      <c r="L35" s="39">
        <v>0</v>
      </c>
      <c r="M35" s="39">
        <v>45000</v>
      </c>
      <c r="N35" s="39">
        <v>45000</v>
      </c>
      <c r="O35" s="39">
        <v>0</v>
      </c>
      <c r="P35" s="38">
        <f t="shared" si="0"/>
        <v>52814.75</v>
      </c>
    </row>
    <row r="36" spans="1:16" ht="12.75">
      <c r="A36" s="41" t="s">
        <v>85</v>
      </c>
      <c r="B36" s="36" t="s">
        <v>86</v>
      </c>
      <c r="C36" s="37" t="s">
        <v>87</v>
      </c>
      <c r="D36" s="38">
        <v>5000</v>
      </c>
      <c r="E36" s="39">
        <v>5000</v>
      </c>
      <c r="F36" s="39">
        <v>0</v>
      </c>
      <c r="G36" s="39">
        <v>0</v>
      </c>
      <c r="H36" s="39">
        <v>0</v>
      </c>
      <c r="I36" s="38">
        <v>5000</v>
      </c>
      <c r="J36" s="39">
        <v>0</v>
      </c>
      <c r="K36" s="39">
        <v>0</v>
      </c>
      <c r="L36" s="39">
        <v>0</v>
      </c>
      <c r="M36" s="39">
        <v>5000</v>
      </c>
      <c r="N36" s="39">
        <v>5000</v>
      </c>
      <c r="O36" s="39">
        <v>0</v>
      </c>
      <c r="P36" s="38">
        <f t="shared" si="0"/>
        <v>10000</v>
      </c>
    </row>
    <row r="37" spans="1:16" ht="25.5">
      <c r="A37" s="28" t="s">
        <v>88</v>
      </c>
      <c r="B37" s="29"/>
      <c r="C37" s="30" t="s">
        <v>89</v>
      </c>
      <c r="D37" s="31">
        <v>15844600</v>
      </c>
      <c r="E37" s="32">
        <v>15844600</v>
      </c>
      <c r="F37" s="32">
        <v>0</v>
      </c>
      <c r="G37" s="32">
        <v>0</v>
      </c>
      <c r="H37" s="32">
        <v>0</v>
      </c>
      <c r="I37" s="31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1">
        <f t="shared" si="0"/>
        <v>15844600</v>
      </c>
    </row>
    <row r="38" spans="1:16" ht="12.75">
      <c r="A38" s="40" t="s">
        <v>60</v>
      </c>
      <c r="B38" s="29"/>
      <c r="C38" s="34" t="s">
        <v>61</v>
      </c>
      <c r="D38" s="31">
        <v>15844600</v>
      </c>
      <c r="E38" s="32">
        <v>15844600</v>
      </c>
      <c r="F38" s="32">
        <v>0</v>
      </c>
      <c r="G38" s="32">
        <v>0</v>
      </c>
      <c r="H38" s="32">
        <v>0</v>
      </c>
      <c r="I38" s="31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1">
        <f t="shared" si="0"/>
        <v>15844600</v>
      </c>
    </row>
    <row r="39" spans="1:16" ht="25.5">
      <c r="A39" s="41" t="s">
        <v>90</v>
      </c>
      <c r="B39" s="36" t="s">
        <v>91</v>
      </c>
      <c r="C39" s="37" t="s">
        <v>92</v>
      </c>
      <c r="D39" s="38">
        <v>15844600</v>
      </c>
      <c r="E39" s="39">
        <v>15844600</v>
      </c>
      <c r="F39" s="39">
        <v>0</v>
      </c>
      <c r="G39" s="39">
        <v>0</v>
      </c>
      <c r="H39" s="39">
        <v>0</v>
      </c>
      <c r="I39" s="38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8">
        <f t="shared" si="0"/>
        <v>15844600</v>
      </c>
    </row>
    <row r="40" spans="1:16" ht="25.5">
      <c r="A40" s="28" t="s">
        <v>93</v>
      </c>
      <c r="B40" s="29"/>
      <c r="C40" s="30" t="s">
        <v>94</v>
      </c>
      <c r="D40" s="31">
        <v>0</v>
      </c>
      <c r="E40" s="32">
        <v>0</v>
      </c>
      <c r="F40" s="32">
        <v>0</v>
      </c>
      <c r="G40" s="32">
        <v>0</v>
      </c>
      <c r="H40" s="32">
        <v>0</v>
      </c>
      <c r="I40" s="31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1">
        <f t="shared" si="0"/>
        <v>0</v>
      </c>
    </row>
    <row r="41" spans="1:16" ht="12.75">
      <c r="A41" s="40" t="s">
        <v>95</v>
      </c>
      <c r="B41" s="29"/>
      <c r="C41" s="34" t="s">
        <v>96</v>
      </c>
      <c r="D41" s="31">
        <v>0</v>
      </c>
      <c r="E41" s="32">
        <v>0</v>
      </c>
      <c r="F41" s="32">
        <v>0</v>
      </c>
      <c r="G41" s="32">
        <v>0</v>
      </c>
      <c r="H41" s="32">
        <v>0</v>
      </c>
      <c r="I41" s="31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1">
        <f t="shared" si="0"/>
        <v>0</v>
      </c>
    </row>
    <row r="42" spans="1:16" ht="12.75">
      <c r="A42" s="41" t="s">
        <v>97</v>
      </c>
      <c r="B42" s="36" t="s">
        <v>86</v>
      </c>
      <c r="C42" s="37" t="s">
        <v>98</v>
      </c>
      <c r="D42" s="38">
        <v>0</v>
      </c>
      <c r="E42" s="39">
        <v>0</v>
      </c>
      <c r="F42" s="39">
        <v>0</v>
      </c>
      <c r="G42" s="39">
        <v>0</v>
      </c>
      <c r="H42" s="39">
        <v>0</v>
      </c>
      <c r="I42" s="38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8">
        <f t="shared" si="0"/>
        <v>0</v>
      </c>
    </row>
    <row r="43" spans="1:16" ht="25.5">
      <c r="A43" s="28" t="s">
        <v>99</v>
      </c>
      <c r="B43" s="29"/>
      <c r="C43" s="30" t="s">
        <v>100</v>
      </c>
      <c r="D43" s="31">
        <v>40000</v>
      </c>
      <c r="E43" s="32">
        <v>40000</v>
      </c>
      <c r="F43" s="32">
        <v>0</v>
      </c>
      <c r="G43" s="32">
        <v>0</v>
      </c>
      <c r="H43" s="32">
        <v>0</v>
      </c>
      <c r="I43" s="31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1">
        <f t="shared" si="0"/>
        <v>40000</v>
      </c>
    </row>
    <row r="44" spans="1:16" ht="12.75">
      <c r="A44" s="40" t="s">
        <v>40</v>
      </c>
      <c r="B44" s="29"/>
      <c r="C44" s="34" t="s">
        <v>41</v>
      </c>
      <c r="D44" s="31">
        <v>40000</v>
      </c>
      <c r="E44" s="32">
        <v>40000</v>
      </c>
      <c r="F44" s="32">
        <v>0</v>
      </c>
      <c r="G44" s="32">
        <v>0</v>
      </c>
      <c r="H44" s="32">
        <v>0</v>
      </c>
      <c r="I44" s="31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1">
        <f t="shared" si="0"/>
        <v>40000</v>
      </c>
    </row>
    <row r="45" spans="1:16" ht="12.75">
      <c r="A45" s="41" t="s">
        <v>101</v>
      </c>
      <c r="B45" s="36" t="s">
        <v>43</v>
      </c>
      <c r="C45" s="37" t="s">
        <v>102</v>
      </c>
      <c r="D45" s="38">
        <v>40000</v>
      </c>
      <c r="E45" s="39">
        <v>40000</v>
      </c>
      <c r="F45" s="39">
        <v>0</v>
      </c>
      <c r="G45" s="39">
        <v>0</v>
      </c>
      <c r="H45" s="39">
        <v>0</v>
      </c>
      <c r="I45" s="38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8">
        <f t="shared" si="0"/>
        <v>40000</v>
      </c>
    </row>
    <row r="46" spans="1:16" ht="12.75">
      <c r="A46" s="42" t="s">
        <v>103</v>
      </c>
      <c r="B46" s="43"/>
      <c r="C46" s="44" t="s">
        <v>5</v>
      </c>
      <c r="D46" s="31">
        <v>15820949</v>
      </c>
      <c r="E46" s="31">
        <v>15820949</v>
      </c>
      <c r="F46" s="31">
        <v>1000</v>
      </c>
      <c r="G46" s="31">
        <v>500</v>
      </c>
      <c r="H46" s="31">
        <v>0</v>
      </c>
      <c r="I46" s="31">
        <v>292100</v>
      </c>
      <c r="J46" s="31">
        <v>0</v>
      </c>
      <c r="K46" s="31">
        <v>0</v>
      </c>
      <c r="L46" s="31">
        <v>0</v>
      </c>
      <c r="M46" s="31">
        <v>292100</v>
      </c>
      <c r="N46" s="31">
        <v>292100</v>
      </c>
      <c r="O46" s="31">
        <v>160000</v>
      </c>
      <c r="P46" s="31">
        <f t="shared" si="0"/>
        <v>16113049</v>
      </c>
    </row>
    <row r="49" spans="3:8" ht="12.75">
      <c r="C49" s="45" t="s">
        <v>19</v>
      </c>
      <c r="F49" s="45" t="s">
        <v>20</v>
      </c>
      <c r="H49" s="45"/>
    </row>
  </sheetData>
  <sheetProtection/>
  <mergeCells count="28">
    <mergeCell ref="A8:P8"/>
    <mergeCell ref="A9:P9"/>
    <mergeCell ref="L13:L14"/>
    <mergeCell ref="M12:M14"/>
    <mergeCell ref="D11:H11"/>
    <mergeCell ref="D12:D14"/>
    <mergeCell ref="N13:N14"/>
    <mergeCell ref="P11:P14"/>
    <mergeCell ref="F13:F14"/>
    <mergeCell ref="G13:G14"/>
    <mergeCell ref="F12:G12"/>
    <mergeCell ref="N12:O12"/>
    <mergeCell ref="I11:O11"/>
    <mergeCell ref="H12:H14"/>
    <mergeCell ref="I12:I14"/>
    <mergeCell ref="J12:J14"/>
    <mergeCell ref="K12:L12"/>
    <mergeCell ref="K13:K14"/>
    <mergeCell ref="K2:P2"/>
    <mergeCell ref="K3:P3"/>
    <mergeCell ref="L4:P4"/>
    <mergeCell ref="L5:P5"/>
    <mergeCell ref="A11:A12"/>
    <mergeCell ref="B11:B14"/>
    <mergeCell ref="C11:C12"/>
    <mergeCell ref="A13:A14"/>
    <mergeCell ref="C13:C14"/>
    <mergeCell ref="E12:E14"/>
  </mergeCells>
  <printOptions/>
  <pageMargins left="0.1968503937007874" right="0.1968503937007874" top="0.7874015748031497" bottom="0.3937007874015748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zoomScalePageLayoutView="0" workbookViewId="0" topLeftCell="A2">
      <selection activeCell="B39" sqref="B39:H39"/>
    </sheetView>
  </sheetViews>
  <sheetFormatPr defaultColWidth="9.00390625" defaultRowHeight="12.75"/>
  <cols>
    <col min="1" max="1" width="16.125" style="46" customWidth="1"/>
    <col min="2" max="2" width="19.375" style="46" customWidth="1"/>
    <col min="3" max="3" width="43.125" style="46" hidden="1" customWidth="1"/>
    <col min="4" max="4" width="18.875" style="46" hidden="1" customWidth="1"/>
    <col min="5" max="5" width="26.625" style="46" customWidth="1"/>
    <col min="6" max="6" width="40.75390625" style="46" customWidth="1"/>
    <col min="7" max="7" width="22.125" style="46" hidden="1" customWidth="1"/>
    <col min="8" max="8" width="16.375" style="46" customWidth="1"/>
    <col min="9" max="10" width="9.125" style="46" customWidth="1"/>
    <col min="11" max="11" width="9.25390625" style="46" bestFit="1" customWidth="1"/>
    <col min="12" max="16384" width="9.125" style="46" customWidth="1"/>
  </cols>
  <sheetData>
    <row r="1" spans="6:9" ht="15.75" hidden="1">
      <c r="F1" s="47"/>
      <c r="G1" s="47"/>
      <c r="H1" s="48" t="s">
        <v>14</v>
      </c>
      <c r="I1" s="47"/>
    </row>
    <row r="2" spans="3:9" ht="15.75" customHeight="1">
      <c r="C2" s="234" t="s">
        <v>104</v>
      </c>
      <c r="D2" s="234"/>
      <c r="E2" s="234"/>
      <c r="F2" s="234"/>
      <c r="G2" s="234"/>
      <c r="H2" s="234"/>
      <c r="I2" s="49"/>
    </row>
    <row r="3" spans="3:9" ht="15.75">
      <c r="C3" s="234" t="s">
        <v>1</v>
      </c>
      <c r="D3" s="234"/>
      <c r="E3" s="234"/>
      <c r="F3" s="234"/>
      <c r="G3" s="234"/>
      <c r="H3" s="234"/>
      <c r="I3" s="50"/>
    </row>
    <row r="4" spans="3:9" ht="15.75">
      <c r="C4" s="234" t="s">
        <v>16</v>
      </c>
      <c r="D4" s="234"/>
      <c r="E4" s="234"/>
      <c r="F4" s="234"/>
      <c r="G4" s="234"/>
      <c r="H4" s="234"/>
      <c r="I4" s="50"/>
    </row>
    <row r="5" spans="3:9" ht="15.75">
      <c r="C5" s="234" t="s">
        <v>18</v>
      </c>
      <c r="D5" s="234"/>
      <c r="E5" s="234"/>
      <c r="F5" s="234"/>
      <c r="G5" s="234"/>
      <c r="H5" s="234"/>
      <c r="I5" s="50"/>
    </row>
    <row r="6" spans="3:9" ht="15.75">
      <c r="C6" s="51"/>
      <c r="D6" s="51"/>
      <c r="E6" s="51"/>
      <c r="F6" s="51"/>
      <c r="G6" s="51"/>
      <c r="H6" s="51"/>
      <c r="I6" s="50"/>
    </row>
    <row r="7" spans="4:9" ht="15.75">
      <c r="D7" s="52"/>
      <c r="E7" s="52"/>
      <c r="F7" s="50"/>
      <c r="G7" s="50"/>
      <c r="H7" s="50"/>
      <c r="I7" s="50"/>
    </row>
    <row r="8" spans="1:8" ht="42.75" customHeight="1">
      <c r="A8" s="230" t="s">
        <v>105</v>
      </c>
      <c r="B8" s="230"/>
      <c r="C8" s="230"/>
      <c r="D8" s="230"/>
      <c r="E8" s="230"/>
      <c r="F8" s="230"/>
      <c r="G8" s="230"/>
      <c r="H8" s="230"/>
    </row>
    <row r="9" spans="1:8" s="54" customFormat="1" ht="15.75">
      <c r="A9" s="53"/>
      <c r="B9" s="53"/>
      <c r="C9" s="53"/>
      <c r="D9" s="53"/>
      <c r="E9" s="53"/>
      <c r="F9" s="53"/>
      <c r="G9" s="53"/>
      <c r="H9" s="53"/>
    </row>
    <row r="10" spans="1:8" ht="18.75">
      <c r="A10" s="55"/>
      <c r="B10" s="55"/>
      <c r="C10" s="55"/>
      <c r="D10" s="55"/>
      <c r="E10" s="55"/>
      <c r="F10" s="55"/>
      <c r="G10" s="55"/>
      <c r="H10" s="56" t="s">
        <v>2</v>
      </c>
    </row>
    <row r="11" spans="1:8" ht="34.5" customHeight="1">
      <c r="A11" s="231" t="s">
        <v>106</v>
      </c>
      <c r="B11" s="232" t="s">
        <v>107</v>
      </c>
      <c r="C11" s="57" t="s">
        <v>108</v>
      </c>
      <c r="D11" s="58"/>
      <c r="E11" s="58" t="s">
        <v>109</v>
      </c>
      <c r="F11" s="59" t="s">
        <v>108</v>
      </c>
      <c r="G11" s="58"/>
      <c r="H11" s="229" t="s">
        <v>110</v>
      </c>
    </row>
    <row r="12" spans="1:8" ht="87" customHeight="1">
      <c r="A12" s="231"/>
      <c r="B12" s="233"/>
      <c r="C12" s="60" t="s">
        <v>111</v>
      </c>
      <c r="D12" s="61"/>
      <c r="E12" s="62" t="s">
        <v>112</v>
      </c>
      <c r="F12" s="60" t="s">
        <v>113</v>
      </c>
      <c r="G12" s="61"/>
      <c r="H12" s="229"/>
    </row>
    <row r="13" spans="1:8" ht="18.75">
      <c r="A13" s="63">
        <v>17313301000</v>
      </c>
      <c r="B13" s="64" t="s">
        <v>114</v>
      </c>
      <c r="C13" s="65"/>
      <c r="D13" s="66"/>
      <c r="E13" s="66"/>
      <c r="F13" s="67">
        <v>33500</v>
      </c>
      <c r="G13" s="66"/>
      <c r="H13" s="68">
        <f aca="true" t="shared" si="0" ref="H13:H34">SUM(C13:G13)</f>
        <v>33500</v>
      </c>
    </row>
    <row r="14" spans="1:8" ht="19.5" hidden="1">
      <c r="A14" s="69">
        <v>17313501000</v>
      </c>
      <c r="B14" s="70" t="s">
        <v>115</v>
      </c>
      <c r="C14" s="65"/>
      <c r="D14" s="71"/>
      <c r="E14" s="71"/>
      <c r="F14" s="67"/>
      <c r="G14" s="72"/>
      <c r="H14" s="68">
        <f t="shared" si="0"/>
        <v>0</v>
      </c>
    </row>
    <row r="15" spans="1:8" ht="19.5" hidden="1">
      <c r="A15" s="69">
        <v>17313502000</v>
      </c>
      <c r="B15" s="70" t="s">
        <v>116</v>
      </c>
      <c r="C15" s="65"/>
      <c r="D15" s="71"/>
      <c r="E15" s="71"/>
      <c r="F15" s="67"/>
      <c r="G15" s="72"/>
      <c r="H15" s="68">
        <f t="shared" si="0"/>
        <v>0</v>
      </c>
    </row>
    <row r="16" spans="1:8" ht="19.5">
      <c r="A16" s="69">
        <v>17313503000</v>
      </c>
      <c r="B16" s="64" t="s">
        <v>117</v>
      </c>
      <c r="C16" s="65"/>
      <c r="D16" s="71"/>
      <c r="E16" s="71">
        <v>40000</v>
      </c>
      <c r="F16" s="67"/>
      <c r="G16" s="72"/>
      <c r="H16" s="68">
        <f t="shared" si="0"/>
        <v>40000</v>
      </c>
    </row>
    <row r="17" spans="1:8" ht="19.5" hidden="1">
      <c r="A17" s="69">
        <v>17313504000</v>
      </c>
      <c r="B17" s="64" t="s">
        <v>118</v>
      </c>
      <c r="C17" s="65"/>
      <c r="D17" s="71"/>
      <c r="E17" s="71"/>
      <c r="F17" s="67"/>
      <c r="G17" s="72"/>
      <c r="H17" s="68">
        <f t="shared" si="0"/>
        <v>0</v>
      </c>
    </row>
    <row r="18" spans="1:8" ht="19.5" hidden="1">
      <c r="A18" s="69">
        <v>17313505000</v>
      </c>
      <c r="B18" s="64" t="s">
        <v>119</v>
      </c>
      <c r="C18" s="65"/>
      <c r="D18" s="71"/>
      <c r="E18" s="71"/>
      <c r="F18" s="67"/>
      <c r="G18" s="72"/>
      <c r="H18" s="68">
        <f t="shared" si="0"/>
        <v>0</v>
      </c>
    </row>
    <row r="19" spans="1:8" ht="19.5" hidden="1">
      <c r="A19" s="69">
        <v>17313506000</v>
      </c>
      <c r="B19" s="64" t="s">
        <v>120</v>
      </c>
      <c r="C19" s="65"/>
      <c r="D19" s="71"/>
      <c r="E19" s="71"/>
      <c r="F19" s="67"/>
      <c r="G19" s="72"/>
      <c r="H19" s="68">
        <f t="shared" si="0"/>
        <v>0</v>
      </c>
    </row>
    <row r="20" spans="1:8" ht="19.5" hidden="1">
      <c r="A20" s="69">
        <v>17313507000</v>
      </c>
      <c r="B20" s="64" t="s">
        <v>121</v>
      </c>
      <c r="C20" s="65"/>
      <c r="D20" s="71"/>
      <c r="E20" s="71"/>
      <c r="F20" s="67"/>
      <c r="G20" s="72"/>
      <c r="H20" s="68">
        <f t="shared" si="0"/>
        <v>0</v>
      </c>
    </row>
    <row r="21" spans="1:8" ht="19.5" hidden="1">
      <c r="A21" s="69">
        <v>17313508000</v>
      </c>
      <c r="B21" s="64" t="s">
        <v>122</v>
      </c>
      <c r="C21" s="65"/>
      <c r="D21" s="71"/>
      <c r="E21" s="71"/>
      <c r="F21" s="67"/>
      <c r="G21" s="72"/>
      <c r="H21" s="68">
        <f t="shared" si="0"/>
        <v>0</v>
      </c>
    </row>
    <row r="22" spans="1:8" ht="19.5" hidden="1">
      <c r="A22" s="69">
        <v>17313509000</v>
      </c>
      <c r="B22" s="64" t="s">
        <v>123</v>
      </c>
      <c r="C22" s="65"/>
      <c r="D22" s="71"/>
      <c r="E22" s="71"/>
      <c r="F22" s="67"/>
      <c r="G22" s="72"/>
      <c r="H22" s="68">
        <f t="shared" si="0"/>
        <v>0</v>
      </c>
    </row>
    <row r="23" spans="1:8" ht="19.5" hidden="1">
      <c r="A23" s="69">
        <v>17313510000</v>
      </c>
      <c r="B23" s="64" t="s">
        <v>124</v>
      </c>
      <c r="C23" s="65"/>
      <c r="D23" s="71"/>
      <c r="E23" s="71"/>
      <c r="F23" s="67"/>
      <c r="G23" s="72"/>
      <c r="H23" s="68">
        <f t="shared" si="0"/>
        <v>0</v>
      </c>
    </row>
    <row r="24" spans="1:8" ht="19.5" hidden="1">
      <c r="A24" s="69">
        <v>17313511000</v>
      </c>
      <c r="B24" s="64" t="s">
        <v>125</v>
      </c>
      <c r="C24" s="65"/>
      <c r="D24" s="71"/>
      <c r="E24" s="71"/>
      <c r="F24" s="67"/>
      <c r="G24" s="72"/>
      <c r="H24" s="68">
        <f t="shared" si="0"/>
        <v>0</v>
      </c>
    </row>
    <row r="25" spans="1:8" ht="19.5" hidden="1">
      <c r="A25" s="69">
        <v>17313512000</v>
      </c>
      <c r="B25" s="64" t="s">
        <v>126</v>
      </c>
      <c r="C25" s="65"/>
      <c r="D25" s="71"/>
      <c r="E25" s="71"/>
      <c r="F25" s="67"/>
      <c r="G25" s="72"/>
      <c r="H25" s="68">
        <f t="shared" si="0"/>
        <v>0</v>
      </c>
    </row>
    <row r="26" spans="1:8" ht="19.5" hidden="1">
      <c r="A26" s="69">
        <v>17313513000</v>
      </c>
      <c r="B26" s="64" t="s">
        <v>127</v>
      </c>
      <c r="C26" s="65"/>
      <c r="D26" s="71"/>
      <c r="E26" s="71"/>
      <c r="F26" s="67"/>
      <c r="G26" s="72"/>
      <c r="H26" s="68">
        <f t="shared" si="0"/>
        <v>0</v>
      </c>
    </row>
    <row r="27" spans="1:8" ht="19.5" hidden="1">
      <c r="A27" s="69">
        <v>17313514000</v>
      </c>
      <c r="B27" s="64" t="s">
        <v>128</v>
      </c>
      <c r="C27" s="65"/>
      <c r="D27" s="71"/>
      <c r="E27" s="71"/>
      <c r="F27" s="67"/>
      <c r="G27" s="72"/>
      <c r="H27" s="68">
        <f t="shared" si="0"/>
        <v>0</v>
      </c>
    </row>
    <row r="28" spans="1:8" ht="19.5" hidden="1">
      <c r="A28" s="69">
        <v>17313515000</v>
      </c>
      <c r="B28" s="64" t="s">
        <v>129</v>
      </c>
      <c r="C28" s="65"/>
      <c r="D28" s="71"/>
      <c r="E28" s="71"/>
      <c r="F28" s="67"/>
      <c r="G28" s="72"/>
      <c r="H28" s="68">
        <f t="shared" si="0"/>
        <v>0</v>
      </c>
    </row>
    <row r="29" spans="1:8" ht="19.5" hidden="1">
      <c r="A29" s="69">
        <v>17313516000</v>
      </c>
      <c r="B29" s="64" t="s">
        <v>130</v>
      </c>
      <c r="C29" s="65"/>
      <c r="D29" s="71"/>
      <c r="E29" s="71"/>
      <c r="F29" s="67"/>
      <c r="G29" s="72"/>
      <c r="H29" s="68">
        <f t="shared" si="0"/>
        <v>0</v>
      </c>
    </row>
    <row r="30" spans="1:8" ht="19.5" hidden="1">
      <c r="A30" s="69">
        <v>17313517000</v>
      </c>
      <c r="B30" s="64" t="s">
        <v>131</v>
      </c>
      <c r="C30" s="65"/>
      <c r="D30" s="71"/>
      <c r="E30" s="71"/>
      <c r="F30" s="67"/>
      <c r="G30" s="72"/>
      <c r="H30" s="68">
        <f t="shared" si="0"/>
        <v>0</v>
      </c>
    </row>
    <row r="31" spans="1:8" ht="19.5" hidden="1">
      <c r="A31" s="69">
        <v>17313518000</v>
      </c>
      <c r="B31" s="64" t="s">
        <v>132</v>
      </c>
      <c r="C31" s="65"/>
      <c r="D31" s="71"/>
      <c r="E31" s="71"/>
      <c r="F31" s="67"/>
      <c r="G31" s="72"/>
      <c r="H31" s="68">
        <f t="shared" si="0"/>
        <v>0</v>
      </c>
    </row>
    <row r="32" spans="1:8" ht="19.5" hidden="1">
      <c r="A32" s="69">
        <v>17313519000</v>
      </c>
      <c r="B32" s="64" t="s">
        <v>133</v>
      </c>
      <c r="C32" s="65"/>
      <c r="D32" s="71"/>
      <c r="E32" s="71"/>
      <c r="F32" s="67"/>
      <c r="G32" s="72"/>
      <c r="H32" s="68">
        <f t="shared" si="0"/>
        <v>0</v>
      </c>
    </row>
    <row r="33" spans="1:8" ht="19.5" hidden="1">
      <c r="A33" s="69">
        <v>17313520000</v>
      </c>
      <c r="B33" s="64" t="s">
        <v>134</v>
      </c>
      <c r="C33" s="65"/>
      <c r="D33" s="71"/>
      <c r="E33" s="71"/>
      <c r="F33" s="67"/>
      <c r="G33" s="72"/>
      <c r="H33" s="68">
        <f t="shared" si="0"/>
        <v>0</v>
      </c>
    </row>
    <row r="34" spans="1:8" ht="36.75" customHeight="1" hidden="1">
      <c r="A34" s="73">
        <v>17100000000</v>
      </c>
      <c r="B34" s="74" t="s">
        <v>135</v>
      </c>
      <c r="C34" s="75"/>
      <c r="D34" s="76"/>
      <c r="E34" s="76"/>
      <c r="F34" s="76"/>
      <c r="G34" s="77"/>
      <c r="H34" s="78">
        <f t="shared" si="0"/>
        <v>0</v>
      </c>
    </row>
    <row r="35" spans="1:8" s="81" customFormat="1" ht="18.75">
      <c r="A35" s="79"/>
      <c r="B35" s="80" t="s">
        <v>136</v>
      </c>
      <c r="C35" s="68">
        <f>SUM(C13:C34)</f>
        <v>0</v>
      </c>
      <c r="D35" s="68">
        <f>SUM(D13:D33)</f>
        <v>0</v>
      </c>
      <c r="E35" s="68">
        <f>SUM(E13:E33)</f>
        <v>40000</v>
      </c>
      <c r="F35" s="68">
        <f>SUM(F13:F33)</f>
        <v>33500</v>
      </c>
      <c r="G35" s="68">
        <f>SUM(G13:G33)</f>
        <v>0</v>
      </c>
      <c r="H35" s="68">
        <f>SUM(H13:H34)</f>
        <v>73500</v>
      </c>
    </row>
    <row r="38" s="81" customFormat="1" ht="14.25"/>
    <row r="39" spans="2:8" s="82" customFormat="1" ht="18.75">
      <c r="B39" s="83" t="s">
        <v>19</v>
      </c>
      <c r="C39" s="84"/>
      <c r="D39" s="84"/>
      <c r="H39" s="85" t="s">
        <v>20</v>
      </c>
    </row>
  </sheetData>
  <sheetProtection/>
  <mergeCells count="8">
    <mergeCell ref="H11:H12"/>
    <mergeCell ref="A8:H8"/>
    <mergeCell ref="A11:A12"/>
    <mergeCell ref="B11:B12"/>
    <mergeCell ref="C2:H2"/>
    <mergeCell ref="C3:H3"/>
    <mergeCell ref="C4:H4"/>
    <mergeCell ref="C5:H5"/>
  </mergeCells>
  <printOptions/>
  <pageMargins left="1" right="0.2755905511811024" top="0.8661417322834646" bottom="0.4724409448818898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2">
      <selection activeCell="F25" sqref="F25"/>
    </sheetView>
  </sheetViews>
  <sheetFormatPr defaultColWidth="9.00390625" defaultRowHeight="12.75"/>
  <cols>
    <col min="1" max="1" width="9.25390625" style="86" customWidth="1"/>
    <col min="2" max="2" width="41.00390625" style="86" customWidth="1"/>
    <col min="3" max="3" width="11.75390625" style="86" customWidth="1"/>
    <col min="4" max="4" width="12.125" style="86" customWidth="1"/>
    <col min="5" max="5" width="11.25390625" style="86" customWidth="1"/>
    <col min="6" max="6" width="12.25390625" style="86" customWidth="1"/>
    <col min="7" max="16384" width="9.125" style="86" customWidth="1"/>
  </cols>
  <sheetData>
    <row r="1" ht="15.75" hidden="1">
      <c r="F1" s="87" t="s">
        <v>14</v>
      </c>
    </row>
    <row r="2" spans="2:6" ht="15">
      <c r="B2" s="88"/>
      <c r="C2" s="88"/>
      <c r="D2" s="88"/>
      <c r="E2" s="88"/>
      <c r="F2" s="88" t="s">
        <v>137</v>
      </c>
    </row>
    <row r="3" spans="2:6" ht="15">
      <c r="B3" s="237" t="s">
        <v>1</v>
      </c>
      <c r="C3" s="237"/>
      <c r="D3" s="237"/>
      <c r="E3" s="237"/>
      <c r="F3" s="237"/>
    </row>
    <row r="4" spans="2:6" ht="15">
      <c r="B4" s="237" t="s">
        <v>16</v>
      </c>
      <c r="C4" s="237"/>
      <c r="D4" s="237"/>
      <c r="E4" s="237"/>
      <c r="F4" s="237"/>
    </row>
    <row r="5" spans="2:6" ht="15">
      <c r="B5" s="237" t="s">
        <v>18</v>
      </c>
      <c r="C5" s="237"/>
      <c r="D5" s="237"/>
      <c r="E5" s="237"/>
      <c r="F5" s="237"/>
    </row>
    <row r="6" spans="2:6" ht="15">
      <c r="B6" s="89"/>
      <c r="C6" s="89"/>
      <c r="D6" s="89"/>
      <c r="E6" s="89"/>
      <c r="F6" s="89"/>
    </row>
    <row r="7" spans="2:6" ht="15">
      <c r="B7" s="89"/>
      <c r="C7" s="89"/>
      <c r="D7" s="89"/>
      <c r="E7" s="89"/>
      <c r="F7" s="89"/>
    </row>
    <row r="8" spans="1:6" ht="15.75">
      <c r="A8" s="238" t="s">
        <v>138</v>
      </c>
      <c r="B8" s="239"/>
      <c r="C8" s="239"/>
      <c r="D8" s="239"/>
      <c r="E8" s="239"/>
      <c r="F8" s="239"/>
    </row>
    <row r="9" spans="1:6" ht="15.75">
      <c r="A9" s="87"/>
      <c r="B9" s="90"/>
      <c r="C9" s="90"/>
      <c r="D9" s="90"/>
      <c r="E9" s="90"/>
      <c r="F9" s="90"/>
    </row>
    <row r="10" ht="12.75">
      <c r="F10" s="91" t="s">
        <v>2</v>
      </c>
    </row>
    <row r="11" spans="1:6" ht="12.75">
      <c r="A11" s="235" t="s">
        <v>3</v>
      </c>
      <c r="B11" s="235" t="s">
        <v>139</v>
      </c>
      <c r="C11" s="236" t="s">
        <v>5</v>
      </c>
      <c r="D11" s="235" t="s">
        <v>6</v>
      </c>
      <c r="E11" s="235" t="s">
        <v>7</v>
      </c>
      <c r="F11" s="235"/>
    </row>
    <row r="12" spans="1:6" ht="12.75">
      <c r="A12" s="235"/>
      <c r="B12" s="235"/>
      <c r="C12" s="235"/>
      <c r="D12" s="235"/>
      <c r="E12" s="235" t="s">
        <v>5</v>
      </c>
      <c r="F12" s="235" t="s">
        <v>8</v>
      </c>
    </row>
    <row r="13" spans="1:6" ht="12.75">
      <c r="A13" s="235"/>
      <c r="B13" s="235"/>
      <c r="C13" s="235"/>
      <c r="D13" s="235"/>
      <c r="E13" s="235"/>
      <c r="F13" s="235"/>
    </row>
    <row r="14" spans="1:6" s="94" customFormat="1" ht="11.25" customHeight="1">
      <c r="A14" s="92">
        <v>1</v>
      </c>
      <c r="B14" s="92">
        <v>2</v>
      </c>
      <c r="C14" s="93">
        <v>3</v>
      </c>
      <c r="D14" s="92">
        <v>4</v>
      </c>
      <c r="E14" s="92">
        <v>5</v>
      </c>
      <c r="F14" s="92">
        <v>6</v>
      </c>
    </row>
    <row r="15" spans="1:6" ht="12.75">
      <c r="A15" s="95">
        <v>200000</v>
      </c>
      <c r="B15" s="96" t="s">
        <v>140</v>
      </c>
      <c r="C15" s="97">
        <f aca="true" t="shared" si="0" ref="C15:C22">D15+E15</f>
        <v>9949</v>
      </c>
      <c r="D15" s="98">
        <f>D16</f>
        <v>-150051</v>
      </c>
      <c r="E15" s="98">
        <f>E16</f>
        <v>160000</v>
      </c>
      <c r="F15" s="98">
        <f>F16</f>
        <v>160000</v>
      </c>
    </row>
    <row r="16" spans="1:6" ht="25.5">
      <c r="A16" s="95">
        <v>208000</v>
      </c>
      <c r="B16" s="96" t="s">
        <v>141</v>
      </c>
      <c r="C16" s="97">
        <f t="shared" si="0"/>
        <v>9949</v>
      </c>
      <c r="D16" s="98">
        <f>SUM(D17:D18)</f>
        <v>-150051</v>
      </c>
      <c r="E16" s="98">
        <f>SUM(E17:E18)</f>
        <v>160000</v>
      </c>
      <c r="F16" s="98">
        <f>SUM(F17:F18)</f>
        <v>160000</v>
      </c>
    </row>
    <row r="17" spans="1:6" ht="12.75">
      <c r="A17" s="99">
        <v>208100</v>
      </c>
      <c r="B17" s="100" t="s">
        <v>142</v>
      </c>
      <c r="C17" s="101">
        <f>D17+E17</f>
        <v>9949</v>
      </c>
      <c r="D17" s="102">
        <v>9949</v>
      </c>
      <c r="E17" s="102">
        <v>0</v>
      </c>
      <c r="F17" s="102">
        <v>0</v>
      </c>
    </row>
    <row r="18" spans="1:6" ht="38.25">
      <c r="A18" s="99">
        <v>208400</v>
      </c>
      <c r="B18" s="100" t="s">
        <v>143</v>
      </c>
      <c r="C18" s="101">
        <f t="shared" si="0"/>
        <v>0</v>
      </c>
      <c r="D18" s="102">
        <v>-160000</v>
      </c>
      <c r="E18" s="102">
        <v>160000</v>
      </c>
      <c r="F18" s="102">
        <v>160000</v>
      </c>
    </row>
    <row r="19" spans="1:6" ht="12.75">
      <c r="A19" s="95">
        <v>600000</v>
      </c>
      <c r="B19" s="96" t="s">
        <v>144</v>
      </c>
      <c r="C19" s="97">
        <f t="shared" si="0"/>
        <v>9949</v>
      </c>
      <c r="D19" s="98">
        <f>D20</f>
        <v>-150051</v>
      </c>
      <c r="E19" s="98">
        <f>E20</f>
        <v>160000</v>
      </c>
      <c r="F19" s="98">
        <f>F20</f>
        <v>160000</v>
      </c>
    </row>
    <row r="20" spans="1:6" ht="12.75">
      <c r="A20" s="95">
        <v>602000</v>
      </c>
      <c r="B20" s="96" t="s">
        <v>145</v>
      </c>
      <c r="C20" s="97">
        <f t="shared" si="0"/>
        <v>9949</v>
      </c>
      <c r="D20" s="98">
        <f>SUM(D21:D22)</f>
        <v>-150051</v>
      </c>
      <c r="E20" s="98">
        <f>SUM(E21:E22)</f>
        <v>160000</v>
      </c>
      <c r="F20" s="98">
        <f>SUM(F21:F22)</f>
        <v>160000</v>
      </c>
    </row>
    <row r="21" spans="1:6" ht="12.75">
      <c r="A21" s="99">
        <v>602100</v>
      </c>
      <c r="B21" s="100" t="s">
        <v>142</v>
      </c>
      <c r="C21" s="101">
        <f>D21+E21</f>
        <v>9949</v>
      </c>
      <c r="D21" s="102">
        <v>9949</v>
      </c>
      <c r="E21" s="102">
        <v>0</v>
      </c>
      <c r="F21" s="102">
        <v>0</v>
      </c>
    </row>
    <row r="22" spans="1:6" ht="38.25">
      <c r="A22" s="99">
        <v>602400</v>
      </c>
      <c r="B22" s="100" t="s">
        <v>143</v>
      </c>
      <c r="C22" s="101">
        <f t="shared" si="0"/>
        <v>0</v>
      </c>
      <c r="D22" s="102">
        <v>-160000</v>
      </c>
      <c r="E22" s="102">
        <v>160000</v>
      </c>
      <c r="F22" s="102">
        <v>160000</v>
      </c>
    </row>
    <row r="25" spans="2:6" s="103" customFormat="1" ht="15.75">
      <c r="B25" s="104" t="s">
        <v>19</v>
      </c>
      <c r="E25" s="105"/>
      <c r="F25" s="106" t="s">
        <v>20</v>
      </c>
    </row>
  </sheetData>
  <sheetProtection/>
  <mergeCells count="11">
    <mergeCell ref="B3:F3"/>
    <mergeCell ref="B4:F4"/>
    <mergeCell ref="B5:F5"/>
    <mergeCell ref="A8:F8"/>
    <mergeCell ref="E11:F11"/>
    <mergeCell ref="E12:E13"/>
    <mergeCell ref="F12:F13"/>
    <mergeCell ref="A11:A13"/>
    <mergeCell ref="B11:B13"/>
    <mergeCell ref="C11:C13"/>
    <mergeCell ref="D11:D13"/>
  </mergeCells>
  <printOptions/>
  <pageMargins left="0.7874015748031497" right="0.5905511811023623" top="0.7874015748031497" bottom="0.7874015748031497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SheetLayoutView="100" zoomScalePageLayoutView="0" workbookViewId="0" topLeftCell="A2">
      <selection activeCell="F30" sqref="F30"/>
    </sheetView>
  </sheetViews>
  <sheetFormatPr defaultColWidth="9.00390625" defaultRowHeight="12.75"/>
  <cols>
    <col min="1" max="1" width="17.75390625" style="107" customWidth="1"/>
    <col min="2" max="2" width="13.875" style="107" customWidth="1"/>
    <col min="3" max="3" width="42.25390625" style="107" customWidth="1"/>
    <col min="4" max="4" width="15.75390625" style="107" customWidth="1"/>
    <col min="5" max="5" width="11.375" style="107" customWidth="1"/>
    <col min="6" max="6" width="12.125" style="107" customWidth="1"/>
    <col min="7" max="7" width="12.875" style="107" customWidth="1"/>
    <col min="8" max="8" width="12.25390625" style="107" customWidth="1"/>
    <col min="9" max="9" width="10.375" style="107" bestFit="1" customWidth="1"/>
    <col min="10" max="10" width="11.125" style="107" bestFit="1" customWidth="1"/>
    <col min="11" max="16384" width="9.125" style="107" customWidth="1"/>
  </cols>
  <sheetData>
    <row r="1" ht="15.75" hidden="1">
      <c r="H1" s="108" t="s">
        <v>14</v>
      </c>
    </row>
    <row r="2" spans="1:8" ht="15.75">
      <c r="A2" s="109"/>
      <c r="B2" s="109"/>
      <c r="C2" s="109"/>
      <c r="D2" s="240" t="s">
        <v>146</v>
      </c>
      <c r="E2" s="240"/>
      <c r="F2" s="240"/>
      <c r="G2" s="240"/>
      <c r="H2" s="240"/>
    </row>
    <row r="3" spans="1:10" ht="15.75">
      <c r="A3" s="109"/>
      <c r="B3" s="109"/>
      <c r="C3" s="109"/>
      <c r="D3" s="240" t="s">
        <v>147</v>
      </c>
      <c r="E3" s="240"/>
      <c r="F3" s="240"/>
      <c r="G3" s="240"/>
      <c r="H3" s="240"/>
      <c r="J3" s="110"/>
    </row>
    <row r="4" spans="1:10" ht="15.75">
      <c r="A4" s="109"/>
      <c r="B4" s="109"/>
      <c r="C4" s="109"/>
      <c r="D4" s="241" t="s">
        <v>16</v>
      </c>
      <c r="E4" s="241"/>
      <c r="F4" s="241"/>
      <c r="G4" s="241"/>
      <c r="H4" s="241"/>
      <c r="J4" s="110"/>
    </row>
    <row r="5" spans="1:10" ht="15.75">
      <c r="A5" s="109"/>
      <c r="B5" s="109"/>
      <c r="C5" s="109"/>
      <c r="D5" s="242" t="s">
        <v>18</v>
      </c>
      <c r="E5" s="242"/>
      <c r="F5" s="242"/>
      <c r="G5" s="242"/>
      <c r="H5" s="242"/>
      <c r="I5" s="112"/>
      <c r="J5" s="110"/>
    </row>
    <row r="6" spans="1:10" ht="15.75">
      <c r="A6" s="109"/>
      <c r="B6" s="109"/>
      <c r="C6" s="109"/>
      <c r="D6" s="109"/>
      <c r="I6" s="112"/>
      <c r="J6" s="110"/>
    </row>
    <row r="7" spans="1:10" ht="15.75">
      <c r="A7" s="243" t="s">
        <v>148</v>
      </c>
      <c r="B7" s="243"/>
      <c r="C7" s="243"/>
      <c r="D7" s="243"/>
      <c r="E7" s="243"/>
      <c r="F7" s="243"/>
      <c r="G7" s="243"/>
      <c r="H7" s="243"/>
      <c r="J7" s="111"/>
    </row>
    <row r="8" spans="1:10" ht="15.75">
      <c r="A8" s="113"/>
      <c r="B8" s="113"/>
      <c r="C8" s="113"/>
      <c r="D8" s="113"/>
      <c r="E8" s="113"/>
      <c r="F8" s="113"/>
      <c r="G8" s="113"/>
      <c r="H8" s="113"/>
      <c r="J8" s="111"/>
    </row>
    <row r="9" ht="15.75">
      <c r="H9" s="114" t="s">
        <v>149</v>
      </c>
    </row>
    <row r="10" spans="1:8" ht="61.5" customHeight="1">
      <c r="A10" s="115" t="s">
        <v>24</v>
      </c>
      <c r="B10" s="247" t="s">
        <v>25</v>
      </c>
      <c r="C10" s="116" t="s">
        <v>26</v>
      </c>
      <c r="D10" s="245" t="s">
        <v>150</v>
      </c>
      <c r="E10" s="246" t="s">
        <v>151</v>
      </c>
      <c r="F10" s="246" t="s">
        <v>152</v>
      </c>
      <c r="G10" s="246" t="s">
        <v>153</v>
      </c>
      <c r="H10" s="244" t="s">
        <v>154</v>
      </c>
    </row>
    <row r="11" spans="1:8" ht="48">
      <c r="A11" s="115" t="s">
        <v>31</v>
      </c>
      <c r="B11" s="248"/>
      <c r="C11" s="116" t="s">
        <v>32</v>
      </c>
      <c r="D11" s="245"/>
      <c r="E11" s="246"/>
      <c r="F11" s="246"/>
      <c r="G11" s="246"/>
      <c r="H11" s="244"/>
    </row>
    <row r="12" spans="1:8" s="118" customFormat="1" ht="11.25">
      <c r="A12" s="117" t="s">
        <v>155</v>
      </c>
      <c r="B12" s="117" t="s">
        <v>156</v>
      </c>
      <c r="C12" s="117" t="s">
        <v>157</v>
      </c>
      <c r="D12" s="117" t="s">
        <v>158</v>
      </c>
      <c r="E12" s="117" t="s">
        <v>159</v>
      </c>
      <c r="F12" s="117" t="s">
        <v>160</v>
      </c>
      <c r="G12" s="117" t="s">
        <v>161</v>
      </c>
      <c r="H12" s="117" t="s">
        <v>162</v>
      </c>
    </row>
    <row r="13" spans="1:8" s="122" customFormat="1" ht="15.75">
      <c r="A13" s="119" t="s">
        <v>38</v>
      </c>
      <c r="B13" s="119"/>
      <c r="C13" s="119" t="s">
        <v>39</v>
      </c>
      <c r="D13" s="120"/>
      <c r="E13" s="120"/>
      <c r="F13" s="120"/>
      <c r="G13" s="120"/>
      <c r="H13" s="121">
        <f>H14</f>
        <v>33500</v>
      </c>
    </row>
    <row r="14" spans="1:8" s="122" customFormat="1" ht="31.5">
      <c r="A14" s="123" t="s">
        <v>40</v>
      </c>
      <c r="B14" s="124"/>
      <c r="C14" s="125" t="s">
        <v>41</v>
      </c>
      <c r="D14" s="126"/>
      <c r="E14" s="126"/>
      <c r="F14" s="126"/>
      <c r="G14" s="126"/>
      <c r="H14" s="127">
        <f>H15</f>
        <v>33500</v>
      </c>
    </row>
    <row r="15" spans="1:8" s="122" customFormat="1" ht="15.75">
      <c r="A15" s="128" t="s">
        <v>42</v>
      </c>
      <c r="B15" s="129" t="s">
        <v>43</v>
      </c>
      <c r="C15" s="130" t="s">
        <v>44</v>
      </c>
      <c r="D15" s="131"/>
      <c r="E15" s="131"/>
      <c r="F15" s="131"/>
      <c r="G15" s="131"/>
      <c r="H15" s="132">
        <v>33500</v>
      </c>
    </row>
    <row r="16" spans="1:8" s="122" customFormat="1" ht="31.5">
      <c r="A16" s="133">
        <v>10</v>
      </c>
      <c r="B16" s="133"/>
      <c r="C16" s="134" t="s">
        <v>79</v>
      </c>
      <c r="D16" s="135"/>
      <c r="E16" s="135"/>
      <c r="F16" s="135"/>
      <c r="G16" s="135"/>
      <c r="H16" s="121">
        <f>H17</f>
        <v>50000</v>
      </c>
    </row>
    <row r="17" spans="1:8" s="122" customFormat="1" ht="15.75">
      <c r="A17" s="136" t="s">
        <v>80</v>
      </c>
      <c r="B17" s="136"/>
      <c r="C17" s="125" t="s">
        <v>163</v>
      </c>
      <c r="D17" s="137"/>
      <c r="E17" s="137"/>
      <c r="F17" s="137"/>
      <c r="G17" s="137"/>
      <c r="H17" s="127">
        <f>SUM(H18:H19)</f>
        <v>50000</v>
      </c>
    </row>
    <row r="18" spans="1:8" s="122" customFormat="1" ht="63">
      <c r="A18" s="128" t="s">
        <v>82</v>
      </c>
      <c r="B18" s="129" t="s">
        <v>83</v>
      </c>
      <c r="C18" s="130" t="s">
        <v>164</v>
      </c>
      <c r="D18" s="137"/>
      <c r="E18" s="137"/>
      <c r="F18" s="137"/>
      <c r="G18" s="137"/>
      <c r="H18" s="132">
        <f>35000+10000</f>
        <v>45000</v>
      </c>
    </row>
    <row r="19" spans="1:8" s="122" customFormat="1" ht="31.5">
      <c r="A19" s="128" t="s">
        <v>85</v>
      </c>
      <c r="B19" s="129" t="s">
        <v>86</v>
      </c>
      <c r="C19" s="130" t="s">
        <v>87</v>
      </c>
      <c r="D19" s="137"/>
      <c r="E19" s="137"/>
      <c r="F19" s="137"/>
      <c r="G19" s="137"/>
      <c r="H19" s="132">
        <v>5000</v>
      </c>
    </row>
    <row r="20" spans="1:10" s="122" customFormat="1" ht="31.5">
      <c r="A20" s="138" t="s">
        <v>45</v>
      </c>
      <c r="B20" s="139"/>
      <c r="C20" s="134" t="s">
        <v>46</v>
      </c>
      <c r="D20" s="135"/>
      <c r="E20" s="135"/>
      <c r="F20" s="135"/>
      <c r="G20" s="135"/>
      <c r="H20" s="121">
        <f>H21+H23</f>
        <v>208600</v>
      </c>
      <c r="I20" s="140"/>
      <c r="J20" s="140"/>
    </row>
    <row r="21" spans="1:8" s="122" customFormat="1" ht="15.75">
      <c r="A21" s="136" t="s">
        <v>47</v>
      </c>
      <c r="B21" s="141"/>
      <c r="C21" s="125" t="s">
        <v>48</v>
      </c>
      <c r="D21" s="137"/>
      <c r="E21" s="137"/>
      <c r="F21" s="137"/>
      <c r="G21" s="137"/>
      <c r="H21" s="127">
        <f>H22</f>
        <v>48600</v>
      </c>
    </row>
    <row r="22" spans="1:8" s="122" customFormat="1" ht="31.5">
      <c r="A22" s="142" t="s">
        <v>52</v>
      </c>
      <c r="B22" s="129" t="s">
        <v>53</v>
      </c>
      <c r="C22" s="130" t="s">
        <v>54</v>
      </c>
      <c r="D22" s="137"/>
      <c r="E22" s="137"/>
      <c r="F22" s="137"/>
      <c r="G22" s="137"/>
      <c r="H22" s="132">
        <f>20000+10000+10000+8600</f>
        <v>48600</v>
      </c>
    </row>
    <row r="23" spans="1:8" s="122" customFormat="1" ht="31.5">
      <c r="A23" s="136" t="s">
        <v>60</v>
      </c>
      <c r="B23" s="143"/>
      <c r="C23" s="125" t="s">
        <v>61</v>
      </c>
      <c r="D23" s="137"/>
      <c r="E23" s="137"/>
      <c r="F23" s="137"/>
      <c r="G23" s="137"/>
      <c r="H23" s="127">
        <f>H24</f>
        <v>160000</v>
      </c>
    </row>
    <row r="24" spans="1:8" s="122" customFormat="1" ht="47.25">
      <c r="A24" s="142" t="s">
        <v>65</v>
      </c>
      <c r="B24" s="129" t="s">
        <v>66</v>
      </c>
      <c r="C24" s="130" t="s">
        <v>67</v>
      </c>
      <c r="D24" s="137"/>
      <c r="E24" s="137"/>
      <c r="F24" s="137"/>
      <c r="G24" s="137"/>
      <c r="H24" s="132">
        <v>160000</v>
      </c>
    </row>
    <row r="25" spans="1:8" s="122" customFormat="1" ht="15.75">
      <c r="A25" s="144"/>
      <c r="B25" s="145"/>
      <c r="C25" s="145" t="s">
        <v>165</v>
      </c>
      <c r="D25" s="137"/>
      <c r="E25" s="137"/>
      <c r="F25" s="137"/>
      <c r="G25" s="137"/>
      <c r="H25" s="127">
        <f>H20+H16+H13</f>
        <v>292100</v>
      </c>
    </row>
    <row r="26" spans="1:8" s="122" customFormat="1" ht="11.25" customHeight="1">
      <c r="A26" s="146"/>
      <c r="B26" s="146"/>
      <c r="C26" s="147"/>
      <c r="D26" s="146"/>
      <c r="E26" s="146"/>
      <c r="F26" s="146"/>
      <c r="G26" s="146"/>
      <c r="H26" s="148"/>
    </row>
    <row r="27" ht="15.75" hidden="1"/>
    <row r="28" s="149" customFormat="1" ht="15.75"/>
    <row r="29" ht="15.75">
      <c r="H29" s="150"/>
    </row>
    <row r="30" spans="3:8" ht="15.75">
      <c r="C30" s="151" t="s">
        <v>19</v>
      </c>
      <c r="D30" s="149"/>
      <c r="E30" s="149"/>
      <c r="F30" s="152" t="s">
        <v>20</v>
      </c>
      <c r="H30" s="150"/>
    </row>
  </sheetData>
  <sheetProtection/>
  <mergeCells count="11">
    <mergeCell ref="B10:B11"/>
    <mergeCell ref="D2:H2"/>
    <mergeCell ref="D3:H3"/>
    <mergeCell ref="D4:H4"/>
    <mergeCell ref="D5:H5"/>
    <mergeCell ref="A7:H7"/>
    <mergeCell ref="H10:H11"/>
    <mergeCell ref="D10:D11"/>
    <mergeCell ref="E10:E11"/>
    <mergeCell ref="F10:F11"/>
    <mergeCell ref="G10:G11"/>
  </mergeCells>
  <printOptions/>
  <pageMargins left="0.7874015748031497" right="0.3937007874015748" top="0.984251968503937" bottom="0.3937007874015748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75" zoomScaleNormal="75" zoomScaleSheetLayoutView="75" zoomScalePageLayoutView="0" workbookViewId="0" topLeftCell="C8">
      <selection activeCell="E29" sqref="E29"/>
    </sheetView>
  </sheetViews>
  <sheetFormatPr defaultColWidth="9.00390625" defaultRowHeight="12.75"/>
  <cols>
    <col min="1" max="1" width="17.75390625" style="153" customWidth="1"/>
    <col min="2" max="2" width="14.75390625" style="153" customWidth="1"/>
    <col min="3" max="3" width="44.125" style="153" customWidth="1"/>
    <col min="4" max="4" width="69.00390625" style="153" customWidth="1"/>
    <col min="5" max="5" width="17.00390625" style="153" customWidth="1"/>
    <col min="6" max="6" width="13.375" style="153" customWidth="1"/>
    <col min="7" max="7" width="16.375" style="153" customWidth="1"/>
    <col min="8" max="8" width="18.625" style="153" customWidth="1"/>
    <col min="9" max="16384" width="9.125" style="153" customWidth="1"/>
  </cols>
  <sheetData>
    <row r="1" spans="4:7" ht="15.75" hidden="1">
      <c r="D1" s="265" t="s">
        <v>14</v>
      </c>
      <c r="E1" s="265"/>
      <c r="F1" s="265"/>
      <c r="G1" s="265"/>
    </row>
    <row r="2" spans="3:7" ht="15.75">
      <c r="C2" s="154"/>
      <c r="D2" s="249" t="s">
        <v>166</v>
      </c>
      <c r="E2" s="249"/>
      <c r="F2" s="249"/>
      <c r="G2" s="249"/>
    </row>
    <row r="3" spans="3:7" ht="15.75">
      <c r="C3" s="154"/>
      <c r="D3" s="249" t="s">
        <v>167</v>
      </c>
      <c r="E3" s="249"/>
      <c r="F3" s="249"/>
      <c r="G3" s="249"/>
    </row>
    <row r="4" spans="3:7" ht="15.75">
      <c r="C4" s="154"/>
      <c r="D4" s="266" t="s">
        <v>16</v>
      </c>
      <c r="E4" s="266"/>
      <c r="F4" s="266"/>
      <c r="G4" s="266"/>
    </row>
    <row r="5" spans="4:7" ht="15.75">
      <c r="D5" s="249" t="s">
        <v>18</v>
      </c>
      <c r="E5" s="249"/>
      <c r="F5" s="249"/>
      <c r="G5" s="249"/>
    </row>
    <row r="6" s="155" customFormat="1" ht="12" hidden="1">
      <c r="G6" s="156"/>
    </row>
    <row r="7" s="155" customFormat="1" ht="12">
      <c r="G7" s="156"/>
    </row>
    <row r="8" spans="1:7" ht="15.75">
      <c r="A8" s="250" t="s">
        <v>168</v>
      </c>
      <c r="B8" s="250"/>
      <c r="C8" s="250"/>
      <c r="D8" s="250"/>
      <c r="E8" s="250"/>
      <c r="F8" s="250"/>
      <c r="G8" s="250"/>
    </row>
    <row r="9" spans="1:7" ht="15.75" hidden="1">
      <c r="A9" s="158"/>
      <c r="B9" s="158"/>
      <c r="C9" s="157"/>
      <c r="D9" s="157"/>
      <c r="E9" s="157"/>
      <c r="F9" s="157"/>
      <c r="G9" s="157"/>
    </row>
    <row r="10" spans="1:7" ht="15.75">
      <c r="A10" s="158"/>
      <c r="B10" s="158"/>
      <c r="C10" s="157"/>
      <c r="D10" s="157"/>
      <c r="E10" s="157"/>
      <c r="F10" s="157"/>
      <c r="G10" s="157"/>
    </row>
    <row r="11" ht="15.75">
      <c r="G11" s="159" t="s">
        <v>2</v>
      </c>
    </row>
    <row r="12" spans="1:7" ht="36.75" customHeight="1">
      <c r="A12" s="160" t="s">
        <v>169</v>
      </c>
      <c r="B12" s="257" t="s">
        <v>25</v>
      </c>
      <c r="C12" s="160" t="s">
        <v>26</v>
      </c>
      <c r="D12" s="261" t="s">
        <v>170</v>
      </c>
      <c r="E12" s="261" t="s">
        <v>171</v>
      </c>
      <c r="F12" s="261" t="s">
        <v>7</v>
      </c>
      <c r="G12" s="263" t="s">
        <v>172</v>
      </c>
    </row>
    <row r="13" spans="1:7" ht="49.5" customHeight="1">
      <c r="A13" s="160" t="s">
        <v>31</v>
      </c>
      <c r="B13" s="258"/>
      <c r="C13" s="160" t="s">
        <v>173</v>
      </c>
      <c r="D13" s="262"/>
      <c r="E13" s="262"/>
      <c r="F13" s="262"/>
      <c r="G13" s="264"/>
    </row>
    <row r="14" spans="1:7" s="162" customFormat="1" ht="11.25">
      <c r="A14" s="161">
        <v>1</v>
      </c>
      <c r="B14" s="161">
        <v>2</v>
      </c>
      <c r="C14" s="161">
        <v>3</v>
      </c>
      <c r="D14" s="161">
        <v>4</v>
      </c>
      <c r="E14" s="161">
        <v>5</v>
      </c>
      <c r="F14" s="161">
        <v>6</v>
      </c>
      <c r="G14" s="161">
        <v>7</v>
      </c>
    </row>
    <row r="15" spans="1:8" ht="18.75" hidden="1">
      <c r="A15" s="163" t="s">
        <v>38</v>
      </c>
      <c r="B15" s="163"/>
      <c r="C15" s="164" t="s">
        <v>39</v>
      </c>
      <c r="D15" s="165" t="s">
        <v>5</v>
      </c>
      <c r="E15" s="166">
        <f>SUM(E16:E18)</f>
        <v>0</v>
      </c>
      <c r="F15" s="166">
        <f>SUM(F16:F18)</f>
        <v>0</v>
      </c>
      <c r="G15" s="166">
        <f aca="true" t="shared" si="0" ref="G15:G32">E15+F15</f>
        <v>0</v>
      </c>
      <c r="H15" s="167"/>
    </row>
    <row r="16" spans="1:8" s="175" customFormat="1" ht="31.5" hidden="1">
      <c r="A16" s="168">
        <v>120201</v>
      </c>
      <c r="B16" s="169" t="s">
        <v>174</v>
      </c>
      <c r="C16" s="170" t="s">
        <v>175</v>
      </c>
      <c r="D16" s="171" t="s">
        <v>176</v>
      </c>
      <c r="E16" s="172"/>
      <c r="F16" s="172"/>
      <c r="G16" s="173">
        <f t="shared" si="0"/>
        <v>0</v>
      </c>
      <c r="H16" s="174"/>
    </row>
    <row r="17" spans="1:8" ht="31.5" hidden="1">
      <c r="A17" s="168">
        <v>250404</v>
      </c>
      <c r="B17" s="168"/>
      <c r="C17" s="170" t="s">
        <v>77</v>
      </c>
      <c r="D17" s="171" t="s">
        <v>177</v>
      </c>
      <c r="E17" s="172"/>
      <c r="F17" s="172"/>
      <c r="G17" s="173">
        <f t="shared" si="0"/>
        <v>0</v>
      </c>
      <c r="H17" s="167"/>
    </row>
    <row r="18" spans="1:8" ht="50.25" customHeight="1" hidden="1">
      <c r="A18" s="168">
        <v>250404</v>
      </c>
      <c r="B18" s="169" t="s">
        <v>76</v>
      </c>
      <c r="C18" s="170" t="s">
        <v>77</v>
      </c>
      <c r="D18" s="171" t="s">
        <v>178</v>
      </c>
      <c r="E18" s="172"/>
      <c r="F18" s="172"/>
      <c r="G18" s="173">
        <f t="shared" si="0"/>
        <v>0</v>
      </c>
      <c r="H18" s="167"/>
    </row>
    <row r="19" spans="1:8" ht="31.5">
      <c r="A19" s="163" t="s">
        <v>45</v>
      </c>
      <c r="B19" s="163"/>
      <c r="C19" s="164" t="s">
        <v>46</v>
      </c>
      <c r="D19" s="165" t="s">
        <v>5</v>
      </c>
      <c r="E19" s="176">
        <f>SUM(E20:E32)</f>
        <v>-42942.6</v>
      </c>
      <c r="F19" s="176">
        <f>SUM(F20:F32)</f>
        <v>0</v>
      </c>
      <c r="G19" s="176">
        <f t="shared" si="0"/>
        <v>-42942.6</v>
      </c>
      <c r="H19" s="167"/>
    </row>
    <row r="20" spans="1:8" s="175" customFormat="1" ht="47.25" hidden="1">
      <c r="A20" s="177">
        <v>160903</v>
      </c>
      <c r="B20" s="169" t="s">
        <v>179</v>
      </c>
      <c r="C20" s="178" t="s">
        <v>180</v>
      </c>
      <c r="D20" s="179" t="s">
        <v>181</v>
      </c>
      <c r="E20" s="172"/>
      <c r="F20" s="172"/>
      <c r="G20" s="173">
        <f t="shared" si="0"/>
        <v>0</v>
      </c>
      <c r="H20" s="174"/>
    </row>
    <row r="21" spans="1:8" s="175" customFormat="1" ht="32.25" customHeight="1" hidden="1">
      <c r="A21" s="177" t="s">
        <v>55</v>
      </c>
      <c r="B21" s="169" t="s">
        <v>56</v>
      </c>
      <c r="C21" s="180" t="s">
        <v>182</v>
      </c>
      <c r="D21" s="181" t="s">
        <v>183</v>
      </c>
      <c r="E21" s="172"/>
      <c r="F21" s="172"/>
      <c r="G21" s="173">
        <f t="shared" si="0"/>
        <v>0</v>
      </c>
      <c r="H21" s="174"/>
    </row>
    <row r="22" spans="1:8" s="175" customFormat="1" ht="18.75">
      <c r="A22" s="177" t="s">
        <v>55</v>
      </c>
      <c r="B22" s="169" t="s">
        <v>56</v>
      </c>
      <c r="C22" s="180" t="s">
        <v>182</v>
      </c>
      <c r="D22" s="182" t="s">
        <v>184</v>
      </c>
      <c r="E22" s="172">
        <v>-41131.64</v>
      </c>
      <c r="F22" s="172"/>
      <c r="G22" s="173">
        <f t="shared" si="0"/>
        <v>-41131.64</v>
      </c>
      <c r="H22" s="174"/>
    </row>
    <row r="23" spans="1:8" s="175" customFormat="1" ht="31.5">
      <c r="A23" s="177" t="s">
        <v>58</v>
      </c>
      <c r="B23" s="169" t="s">
        <v>56</v>
      </c>
      <c r="C23" s="180" t="s">
        <v>59</v>
      </c>
      <c r="D23" s="179" t="s">
        <v>185</v>
      </c>
      <c r="E23" s="172">
        <v>-1810.96</v>
      </c>
      <c r="F23" s="172"/>
      <c r="G23" s="173">
        <f t="shared" si="0"/>
        <v>-1810.96</v>
      </c>
      <c r="H23" s="174"/>
    </row>
    <row r="24" spans="1:8" s="175" customFormat="1" ht="31.5" hidden="1">
      <c r="A24" s="183" t="s">
        <v>186</v>
      </c>
      <c r="B24" s="169" t="s">
        <v>187</v>
      </c>
      <c r="C24" s="170" t="s">
        <v>188</v>
      </c>
      <c r="D24" s="171" t="s">
        <v>189</v>
      </c>
      <c r="E24" s="184"/>
      <c r="F24" s="172"/>
      <c r="G24" s="173">
        <f t="shared" si="0"/>
        <v>0</v>
      </c>
      <c r="H24" s="174"/>
    </row>
    <row r="25" spans="1:8" s="175" customFormat="1" ht="48.75" customHeight="1" hidden="1">
      <c r="A25" s="168">
        <v>180410</v>
      </c>
      <c r="B25" s="169" t="s">
        <v>190</v>
      </c>
      <c r="C25" s="180" t="s">
        <v>191</v>
      </c>
      <c r="D25" s="180" t="s">
        <v>192</v>
      </c>
      <c r="E25" s="184"/>
      <c r="F25" s="172"/>
      <c r="G25" s="173">
        <f t="shared" si="0"/>
        <v>0</v>
      </c>
      <c r="H25" s="174"/>
    </row>
    <row r="26" spans="1:8" s="175" customFormat="1" ht="48" customHeight="1" hidden="1">
      <c r="A26" s="168">
        <v>250404</v>
      </c>
      <c r="B26" s="169" t="s">
        <v>76</v>
      </c>
      <c r="C26" s="170" t="s">
        <v>77</v>
      </c>
      <c r="D26" s="180" t="s">
        <v>178</v>
      </c>
      <c r="E26" s="172"/>
      <c r="F26" s="172"/>
      <c r="G26" s="173">
        <f t="shared" si="0"/>
        <v>0</v>
      </c>
      <c r="H26" s="174"/>
    </row>
    <row r="27" spans="1:8" s="175" customFormat="1" ht="31.5" hidden="1">
      <c r="A27" s="168">
        <v>250911</v>
      </c>
      <c r="B27" s="169">
        <v>1060</v>
      </c>
      <c r="C27" s="180" t="s">
        <v>193</v>
      </c>
      <c r="D27" s="180" t="s">
        <v>194</v>
      </c>
      <c r="E27" s="172"/>
      <c r="F27" s="172"/>
      <c r="G27" s="173">
        <f t="shared" si="0"/>
        <v>0</v>
      </c>
      <c r="H27" s="174"/>
    </row>
    <row r="28" spans="1:8" s="175" customFormat="1" ht="31.5">
      <c r="A28" s="168">
        <v>130102</v>
      </c>
      <c r="B28" s="169" t="s">
        <v>71</v>
      </c>
      <c r="C28" s="180" t="s">
        <v>72</v>
      </c>
      <c r="D28" s="185" t="s">
        <v>195</v>
      </c>
      <c r="E28" s="172">
        <v>-15000</v>
      </c>
      <c r="F28" s="172"/>
      <c r="G28" s="173">
        <f t="shared" si="0"/>
        <v>-15000</v>
      </c>
      <c r="H28" s="174"/>
    </row>
    <row r="29" spans="1:8" s="175" customFormat="1" ht="31.5">
      <c r="A29" s="183" t="s">
        <v>62</v>
      </c>
      <c r="B29" s="169">
        <v>1040</v>
      </c>
      <c r="C29" s="180" t="s">
        <v>196</v>
      </c>
      <c r="D29" s="185" t="s">
        <v>197</v>
      </c>
      <c r="E29" s="172">
        <v>15000</v>
      </c>
      <c r="F29" s="172"/>
      <c r="G29" s="173">
        <f t="shared" si="0"/>
        <v>15000</v>
      </c>
      <c r="H29" s="174"/>
    </row>
    <row r="30" spans="1:8" s="175" customFormat="1" ht="33" customHeight="1" hidden="1">
      <c r="A30" s="168">
        <v>130106</v>
      </c>
      <c r="B30" s="169" t="s">
        <v>71</v>
      </c>
      <c r="C30" s="170" t="s">
        <v>198</v>
      </c>
      <c r="D30" s="185" t="s">
        <v>195</v>
      </c>
      <c r="E30" s="172"/>
      <c r="F30" s="172"/>
      <c r="G30" s="173">
        <f t="shared" si="0"/>
        <v>0</v>
      </c>
      <c r="H30" s="174"/>
    </row>
    <row r="31" spans="1:8" s="175" customFormat="1" ht="63" hidden="1">
      <c r="A31" s="168" t="s">
        <v>199</v>
      </c>
      <c r="B31" s="169" t="s">
        <v>71</v>
      </c>
      <c r="C31" s="170" t="s">
        <v>200</v>
      </c>
      <c r="D31" s="185" t="s">
        <v>195</v>
      </c>
      <c r="E31" s="172"/>
      <c r="F31" s="172"/>
      <c r="G31" s="173">
        <f t="shared" si="0"/>
        <v>0</v>
      </c>
      <c r="H31" s="174"/>
    </row>
    <row r="32" spans="1:8" s="175" customFormat="1" ht="31.5" hidden="1">
      <c r="A32" s="183" t="s">
        <v>201</v>
      </c>
      <c r="B32" s="169" t="s">
        <v>63</v>
      </c>
      <c r="C32" s="170" t="s">
        <v>202</v>
      </c>
      <c r="D32" s="180" t="s">
        <v>203</v>
      </c>
      <c r="E32" s="172"/>
      <c r="F32" s="172"/>
      <c r="G32" s="173">
        <f t="shared" si="0"/>
        <v>0</v>
      </c>
      <c r="H32" s="174"/>
    </row>
    <row r="33" spans="1:8" ht="47.25" customHeight="1">
      <c r="A33" s="186" t="s">
        <v>88</v>
      </c>
      <c r="B33" s="186"/>
      <c r="C33" s="164" t="s">
        <v>89</v>
      </c>
      <c r="D33" s="165" t="s">
        <v>5</v>
      </c>
      <c r="E33" s="176">
        <f>E34+E39</f>
        <v>0</v>
      </c>
      <c r="F33" s="176">
        <f>F34</f>
        <v>0</v>
      </c>
      <c r="G33" s="176">
        <f aca="true" t="shared" si="1" ref="G33:G39">E33+F33</f>
        <v>0</v>
      </c>
      <c r="H33" s="167"/>
    </row>
    <row r="34" spans="1:8" s="175" customFormat="1" ht="18.75">
      <c r="A34" s="254" t="s">
        <v>186</v>
      </c>
      <c r="B34" s="188">
        <v>1090</v>
      </c>
      <c r="C34" s="251" t="s">
        <v>188</v>
      </c>
      <c r="D34" s="189" t="s">
        <v>204</v>
      </c>
      <c r="E34" s="172">
        <f>SUM(E35:E38)</f>
        <v>0</v>
      </c>
      <c r="F34" s="172"/>
      <c r="G34" s="173">
        <f t="shared" si="1"/>
        <v>0</v>
      </c>
      <c r="H34" s="167"/>
    </row>
    <row r="35" spans="1:8" s="175" customFormat="1" ht="31.5">
      <c r="A35" s="255"/>
      <c r="B35" s="259"/>
      <c r="C35" s="252"/>
      <c r="D35" s="179" t="s">
        <v>205</v>
      </c>
      <c r="E35" s="172">
        <v>-10000</v>
      </c>
      <c r="F35" s="172"/>
      <c r="G35" s="173">
        <f t="shared" si="1"/>
        <v>-10000</v>
      </c>
      <c r="H35" s="167"/>
    </row>
    <row r="36" spans="1:8" s="175" customFormat="1" ht="47.25">
      <c r="A36" s="255"/>
      <c r="B36" s="259"/>
      <c r="C36" s="252"/>
      <c r="D36" s="179" t="s">
        <v>206</v>
      </c>
      <c r="E36" s="172">
        <v>51000</v>
      </c>
      <c r="F36" s="172"/>
      <c r="G36" s="173">
        <f t="shared" si="1"/>
        <v>51000</v>
      </c>
      <c r="H36" s="167"/>
    </row>
    <row r="37" spans="1:8" s="175" customFormat="1" ht="31.5">
      <c r="A37" s="255"/>
      <c r="B37" s="259"/>
      <c r="C37" s="252"/>
      <c r="D37" s="179" t="s">
        <v>207</v>
      </c>
      <c r="E37" s="172">
        <v>-41000</v>
      </c>
      <c r="F37" s="172"/>
      <c r="G37" s="173">
        <f t="shared" si="1"/>
        <v>-41000</v>
      </c>
      <c r="H37" s="167"/>
    </row>
    <row r="38" spans="1:8" s="175" customFormat="1" ht="18.75" hidden="1">
      <c r="A38" s="256"/>
      <c r="B38" s="260"/>
      <c r="C38" s="253"/>
      <c r="D38" s="179" t="s">
        <v>208</v>
      </c>
      <c r="E38" s="172"/>
      <c r="F38" s="172"/>
      <c r="G38" s="173">
        <f t="shared" si="1"/>
        <v>0</v>
      </c>
      <c r="H38" s="167"/>
    </row>
    <row r="39" spans="1:8" s="175" customFormat="1" ht="74.25" customHeight="1" hidden="1">
      <c r="A39" s="187" t="s">
        <v>209</v>
      </c>
      <c r="B39" s="169">
        <v>1040</v>
      </c>
      <c r="C39" s="190" t="s">
        <v>210</v>
      </c>
      <c r="D39" s="191" t="s">
        <v>211</v>
      </c>
      <c r="E39" s="172"/>
      <c r="F39" s="172"/>
      <c r="G39" s="173">
        <f t="shared" si="1"/>
        <v>0</v>
      </c>
      <c r="H39" s="167"/>
    </row>
    <row r="40" spans="1:8" ht="47.25" hidden="1">
      <c r="A40" s="186" t="s">
        <v>93</v>
      </c>
      <c r="B40" s="186"/>
      <c r="C40" s="192" t="s">
        <v>94</v>
      </c>
      <c r="D40" s="165" t="s">
        <v>5</v>
      </c>
      <c r="E40" s="176">
        <f>E41</f>
        <v>0</v>
      </c>
      <c r="F40" s="176">
        <f>F41</f>
        <v>0</v>
      </c>
      <c r="G40" s="176">
        <f>G41</f>
        <v>0</v>
      </c>
      <c r="H40" s="167"/>
    </row>
    <row r="41" spans="1:8" s="195" customFormat="1" ht="31.5" hidden="1">
      <c r="A41" s="168">
        <v>110502</v>
      </c>
      <c r="B41" s="169" t="s">
        <v>212</v>
      </c>
      <c r="C41" s="170" t="s">
        <v>213</v>
      </c>
      <c r="D41" s="189" t="s">
        <v>214</v>
      </c>
      <c r="E41" s="193"/>
      <c r="F41" s="193"/>
      <c r="G41" s="173">
        <f>E41+F41</f>
        <v>0</v>
      </c>
      <c r="H41" s="194"/>
    </row>
    <row r="42" spans="1:8" ht="18.75">
      <c r="A42" s="196"/>
      <c r="B42" s="196"/>
      <c r="C42" s="197" t="s">
        <v>5</v>
      </c>
      <c r="D42" s="198"/>
      <c r="E42" s="176">
        <f>E15+E19+E40+E33</f>
        <v>-42942.6</v>
      </c>
      <c r="F42" s="176">
        <f>F15+F19+F40+F33</f>
        <v>0</v>
      </c>
      <c r="G42" s="176">
        <f>G15+G19+G40+G33</f>
        <v>-42942.6</v>
      </c>
      <c r="H42" s="167"/>
    </row>
    <row r="43" spans="1:7" ht="15.75">
      <c r="A43" s="199"/>
      <c r="B43" s="199"/>
      <c r="C43" s="200"/>
      <c r="D43" s="201"/>
      <c r="E43" s="201"/>
      <c r="F43" s="201"/>
      <c r="G43" s="201"/>
    </row>
    <row r="44" spans="1:7" ht="15.75">
      <c r="A44" s="199"/>
      <c r="B44" s="199"/>
      <c r="C44" s="200"/>
      <c r="D44" s="201"/>
      <c r="E44" s="201"/>
      <c r="F44" s="201"/>
      <c r="G44" s="201"/>
    </row>
    <row r="45" spans="3:5" s="202" customFormat="1" ht="18.75">
      <c r="C45" s="203" t="s">
        <v>19</v>
      </c>
      <c r="E45" s="204" t="s">
        <v>20</v>
      </c>
    </row>
    <row r="51" spans="1:5" ht="15.75">
      <c r="A51" s="154"/>
      <c r="B51" s="154"/>
      <c r="C51" s="205"/>
      <c r="D51" s="205"/>
      <c r="E51" s="206"/>
    </row>
    <row r="58" ht="15.75">
      <c r="D58" s="207"/>
    </row>
  </sheetData>
  <sheetProtection/>
  <mergeCells count="14">
    <mergeCell ref="D1:G1"/>
    <mergeCell ref="D2:G2"/>
    <mergeCell ref="D3:G3"/>
    <mergeCell ref="D4:G4"/>
    <mergeCell ref="D5:G5"/>
    <mergeCell ref="A8:G8"/>
    <mergeCell ref="C34:C38"/>
    <mergeCell ref="A34:A38"/>
    <mergeCell ref="B12:B13"/>
    <mergeCell ref="B35:B38"/>
    <mergeCell ref="D12:D13"/>
    <mergeCell ref="E12:E13"/>
    <mergeCell ref="F12:F13"/>
    <mergeCell ref="G12:G13"/>
  </mergeCells>
  <printOptions/>
  <pageMargins left="0.3937007874015748" right="0.3937007874015748" top="0.7874015748031497" bottom="0.1968503937007874" header="0.1968503937007874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</dc:creator>
  <cp:keywords/>
  <dc:description/>
  <cp:lastModifiedBy>Admin</cp:lastModifiedBy>
  <cp:lastPrinted>2015-05-28T11:15:19Z</cp:lastPrinted>
  <dcterms:created xsi:type="dcterms:W3CDTF">2015-04-06T12:37:18Z</dcterms:created>
  <dcterms:modified xsi:type="dcterms:W3CDTF">2015-06-02T05:15:41Z</dcterms:modified>
  <cp:category/>
  <cp:version/>
  <cp:contentType/>
  <cp:contentStatus/>
</cp:coreProperties>
</file>