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3"/>
  </bookViews>
  <sheets>
    <sheet name="Лист1" sheetId="1" r:id="rId1"/>
    <sheet name="Лист1 (2)" sheetId="2" r:id="rId2"/>
    <sheet name="Лист1 (3)" sheetId="3" r:id="rId3"/>
    <sheet name="Лист1 (4)" sheetId="4" r:id="rId4"/>
  </sheets>
  <definedNames>
    <definedName name="_xlnm.Print_Titles" localSheetId="0">'Лист1'!$9:$10</definedName>
    <definedName name="_xlnm.Print_Titles" localSheetId="2">'Лист1 (3)'!$9:$9</definedName>
  </definedNames>
  <calcPr fullCalcOnLoad="1"/>
</workbook>
</file>

<file path=xl/sharedStrings.xml><?xml version="1.0" encoding="utf-8"?>
<sst xmlns="http://schemas.openxmlformats.org/spreadsheetml/2006/main" count="332" uniqueCount="238">
  <si>
    <t>грн.</t>
  </si>
  <si>
    <t>ККД</t>
  </si>
  <si>
    <t>% викон.</t>
  </si>
  <si>
    <t>Податкові надходження  </t>
  </si>
  <si>
    <t>Податок та збір на доходи фізичних осіб</t>
  </si>
  <si>
    <t>*</t>
  </si>
  <si>
    <t>Податок на прибуток підприємств  </t>
  </si>
  <si>
    <t>**</t>
  </si>
  <si>
    <t>Неподаткові надходження 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</si>
  <si>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</si>
  <si>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</si>
  <si>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</si>
  <si>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</si>
  <si>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</si>
  <si>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Дотації  </t>
  </si>
  <si>
    <t>Інші додаткові дотації  </t>
  </si>
  <si>
    <t>Субвенції  </t>
  </si>
  <si>
    <t>Інші субвенції </t>
  </si>
  <si>
    <t>Кошик І</t>
  </si>
  <si>
    <t>Кошик ІI</t>
  </si>
  <si>
    <t>Всього без урахування трансферт</t>
  </si>
  <si>
    <t>Всього</t>
  </si>
  <si>
    <t>Додаток 1</t>
  </si>
  <si>
    <t>Найменування коду класифікації доходу</t>
  </si>
  <si>
    <t>Уточнений річний план</t>
  </si>
  <si>
    <t>Фактично надійшло</t>
  </si>
  <si>
    <t>Відхилення</t>
  </si>
  <si>
    <t>Податок на прибуток підприємств та фінансових 
установ комунальної власності </t>
  </si>
  <si>
    <t>Дотації вирівнювання з державного бюджету 
місцевим бюджетам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</si>
  <si>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</si>
  <si>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</si>
  <si>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</si>
  <si>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</si>
  <si>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</si>
  <si>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</si>
  <si>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</si>
  <si>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</si>
  <si>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</si>
  <si>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</si>
  <si>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</si>
  <si>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</si>
  <si>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</si>
  <si>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проведення видатків місцевих бюджетів, що враховуються при визначенні обсягу міжбюджетних трансфертів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</si>
  <si>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</si>
  <si>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</si>
  <si>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</si>
  <si>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</si>
  <si>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Податки на доходи, податки на прибуток, податки на збільшення ринкової вартості  </t>
  </si>
  <si>
    <t>до рішення районної ради</t>
  </si>
  <si>
    <t>Виконанння загального фонду Радивилівського районного бюджету за 2014 рік</t>
  </si>
  <si>
    <t>Заступник голови ради</t>
  </si>
  <si>
    <t>П.В.Ковальчук</t>
  </si>
  <si>
    <t>"Про затвердження звіту про виконання районного бюджету за 2014 рік"</t>
  </si>
  <si>
    <t>від 06 березня 2015 року №647</t>
  </si>
  <si>
    <t>Додаток 2</t>
  </si>
  <si>
    <t>від 6 березня 2015 року №647</t>
  </si>
  <si>
    <t>Виконанння спеціального фонду Радивилівського районного бюджету за 2014 рік</t>
  </si>
  <si>
    <t>Доходи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</si>
  <si>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</si>
  <si>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</si>
  <si>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</si>
  <si>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</si>
  <si>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</si>
  <si>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</si>
  <si>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</si>
  <si>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</si>
  <si>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</si>
  <si>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</si>
  <si>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</si>
  <si>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</si>
  <si>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</t>
  </si>
  <si>
    <t>Додаток 3</t>
  </si>
  <si>
    <t>Код</t>
  </si>
  <si>
    <t>Показник</t>
  </si>
  <si>
    <t>План на рік з урахуванням змін</t>
  </si>
  <si>
    <t>Касові видатки за вказаний період</t>
  </si>
  <si>
    <t>Залишки асигнувань на вказаний період</t>
  </si>
  <si>
    <t>01</t>
  </si>
  <si>
    <t>Радивилівська районна рада</t>
  </si>
  <si>
    <t>010116</t>
  </si>
  <si>
    <t>Органи місцевого самоврядування</t>
  </si>
  <si>
    <t>120201</t>
  </si>
  <si>
    <t>Періодичні видання (газети та журнали)</t>
  </si>
  <si>
    <t>250380</t>
  </si>
  <si>
    <t>Інші субвенції</t>
  </si>
  <si>
    <t>250404</t>
  </si>
  <si>
    <t>Інші видатки</t>
  </si>
  <si>
    <t>03</t>
  </si>
  <si>
    <t>Радивилівська районна державна адміністрація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</si>
  <si>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</si>
  <si>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</si>
  <si>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</si>
  <si>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</si>
  <si>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</si>
  <si>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</si>
  <si>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</si>
  <si>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</si>
  <si>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081007</t>
  </si>
  <si>
    <t>Програми і централізовані заходи боротьби з туберкульозом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</si>
  <si>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</si>
  <si>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</si>
  <si>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</si>
  <si>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</si>
  <si>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</si>
  <si>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</si>
  <si>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</si>
  <si>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</si>
  <si>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</si>
  <si>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</si>
  <si>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</si>
  <si>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</si>
  <si>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091204</t>
  </si>
  <si>
    <t>Територіальні центри соціального обслуговування (надання соціальних послуг)</t>
  </si>
  <si>
    <t>100202</t>
  </si>
  <si>
    <t>Водопровідно-каналізаційне господарство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</si>
  <si>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</si>
  <si>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</si>
  <si>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</si>
  <si>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</si>
  <si>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</si>
  <si>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</si>
  <si>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</si>
  <si>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</si>
  <si>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160903</t>
  </si>
  <si>
    <t>Програми в галузі сільського господарства, лісового господарства, рибальства та мисливства</t>
  </si>
  <si>
    <t>180404</t>
  </si>
  <si>
    <t>Підтримка малого і середнього підприємництва</t>
  </si>
  <si>
    <t>180410</t>
  </si>
  <si>
    <t>Інші заходи, пов`язані з економічною діяльністю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</si>
  <si>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</si>
  <si>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</si>
  <si>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10</t>
  </si>
  <si>
    <t>Відділ освіти Радивилівської районної державної адміністрації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</si>
  <si>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</si>
  <si>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</si>
  <si>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</si>
  <si>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</si>
  <si>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</si>
  <si>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</si>
  <si>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070801</t>
  </si>
  <si>
    <t>Придбання підручників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</si>
  <si>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</si>
  <si>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</si>
  <si>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</si>
  <si>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</si>
  <si>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</si>
  <si>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</si>
  <si>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</si>
  <si>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</si>
  <si>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15</t>
  </si>
  <si>
    <t>Управління праці та соціального захисту населення районної державної адміністрації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</si>
  <si>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</si>
  <si>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</si>
  <si>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</si>
  <si>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</si>
  <si>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</si>
  <si>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</si>
  <si>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</si>
  <si>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</si>
  <si>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</si>
  <si>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</si>
  <si>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</si>
  <si>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</si>
  <si>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</si>
  <si>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</si>
  <si>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</si>
  <si>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</si>
  <si>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</si>
  <si>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090211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</si>
  <si>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</si>
  <si>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</si>
  <si>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</si>
  <si>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</si>
  <si>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</si>
  <si>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</si>
  <si>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</si>
  <si>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</si>
  <si>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</si>
  <si>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</si>
  <si>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</si>
  <si>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</si>
  <si>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</si>
  <si>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</si>
  <si>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</si>
  <si>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</si>
  <si>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</si>
  <si>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</si>
  <si>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</si>
  <si>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</si>
  <si>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</si>
  <si>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</si>
  <si>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</si>
  <si>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</si>
  <si>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</si>
  <si>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</si>
  <si>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</si>
  <si>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</si>
  <si>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</si>
  <si>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</si>
  <si>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</si>
  <si>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</si>
  <si>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</si>
  <si>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</si>
  <si>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</si>
  <si>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</si>
  <si>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24</t>
  </si>
  <si>
    <t>Відділ культури і туризму районної державної адміністрації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</si>
  <si>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</si>
  <si>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</si>
  <si>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</si>
  <si>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</si>
  <si>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</si>
  <si>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</si>
  <si>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</si>
  <si>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</si>
  <si>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</si>
  <si>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</si>
  <si>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76</t>
  </si>
  <si>
    <t>Фінансове управління районної державної адміністрації</t>
  </si>
  <si>
    <t>250102</t>
  </si>
  <si>
    <t>Резервний фонд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</si>
  <si>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</si>
  <si>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</si>
  <si>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 xml:space="preserve"> </t>
  </si>
  <si>
    <t xml:space="preserve">Усього </t>
  </si>
  <si>
    <t>Додаток 4</t>
  </si>
  <si>
    <t>від 06 березня 2015 року № 647</t>
  </si>
  <si>
    <t>Виконання спеціального фонду Радивилівського районного бюджету за 2014 рік</t>
  </si>
  <si>
    <t>Затверджено розписом з урахуванням змін</t>
  </si>
  <si>
    <t>Затверджено з урахуванням змін</t>
  </si>
  <si>
    <t>Касові видатки</t>
  </si>
  <si>
    <t>Залишки призначень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</si>
  <si>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</si>
  <si>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</si>
  <si>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</si>
  <si>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</si>
  <si>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150101</t>
  </si>
  <si>
    <t>Капітальні вкладення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</si>
</sst>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9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center"/>
    </xf>
    <xf numFmtId="4" fontId="13" fillId="35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4" fontId="13" fillId="34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 quotePrefix="1">
      <alignment vertical="center" wrapText="1"/>
    </xf>
    <xf numFmtId="0" fontId="13" fillId="33" borderId="10" xfId="0" applyFont="1" applyFill="1" applyBorder="1" applyAlignment="1">
      <alignment horizontal="justify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 quotePrefix="1">
      <alignment horizontal="right" vertical="center" wrapText="1"/>
    </xf>
    <xf numFmtId="4" fontId="14" fillId="0" borderId="10" xfId="0" applyNumberFormat="1" applyFont="1" applyBorder="1" applyAlignment="1">
      <alignment vertical="center" wrapText="1"/>
    </xf>
    <xf numFmtId="0" fontId="13" fillId="36" borderId="10" xfId="0" applyFont="1" applyFill="1" applyBorder="1" applyAlignment="1" quotePrefix="1">
      <alignment vertical="center" wrapText="1"/>
    </xf>
    <xf numFmtId="0" fontId="13" fillId="36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3" fillId="0" borderId="10" xfId="0" applyFont="1" applyBorder="1" applyAlignment="1" quotePrefix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B1">
      <selection activeCell="F1" sqref="F1"/>
    </sheetView>
  </sheetViews>
  <sheetFormatPr defaultColWidth="9.00390625" defaultRowHeight="12.75"/>
  <cols>
    <col min="1" max="1" width="6.875" style="2" hidden="1" customWidth="1"/>
    <col min="2" max="2" width="9.125" style="2" customWidth="1"/>
    <col min="3" max="3" width="46.75390625" style="2" customWidth="1"/>
    <col min="4" max="4" width="13.875" style="2" customWidth="1"/>
    <col min="5" max="5" width="13.375" style="2" bestFit="1" customWidth="1"/>
    <col min="6" max="6" width="11.875" style="2" bestFit="1" customWidth="1"/>
    <col min="7" max="7" width="9.25390625" style="2" bestFit="1" customWidth="1"/>
    <col min="8" max="8" width="9.125" style="2" customWidth="1"/>
    <col min="9" max="9" width="14.75390625" style="2" customWidth="1"/>
    <col min="10" max="10" width="11.625" style="2" customWidth="1"/>
    <col min="11" max="16384" width="9.125" style="2" customWidth="1"/>
  </cols>
  <sheetData>
    <row r="1" ht="12.75">
      <c r="G1" s="9" t="s">
        <v>22</v>
      </c>
    </row>
    <row r="2" spans="4:7" ht="12.75">
      <c r="D2" s="56" t="s">
        <v>48</v>
      </c>
      <c r="E2" s="56"/>
      <c r="F2" s="56"/>
      <c r="G2" s="56"/>
    </row>
    <row r="3" spans="3:7" ht="12.75">
      <c r="C3" s="56" t="s">
        <v>52</v>
      </c>
      <c r="D3" s="56"/>
      <c r="E3" s="56"/>
      <c r="F3" s="56"/>
      <c r="G3" s="56"/>
    </row>
    <row r="4" spans="4:7" ht="12.75">
      <c r="D4" s="56" t="s">
        <v>53</v>
      </c>
      <c r="E4" s="56"/>
      <c r="F4" s="56"/>
      <c r="G4" s="56"/>
    </row>
    <row r="5" spans="1:10" ht="12.75">
      <c r="A5" s="1"/>
      <c r="B5" s="1"/>
      <c r="C5" s="1"/>
      <c r="D5" s="1"/>
      <c r="E5" s="1"/>
      <c r="F5" s="1"/>
      <c r="H5" s="1"/>
      <c r="I5" s="1"/>
      <c r="J5" s="1"/>
    </row>
    <row r="6" spans="1:10" ht="22.5">
      <c r="A6" s="3"/>
      <c r="B6" s="61" t="s">
        <v>49</v>
      </c>
      <c r="C6" s="61"/>
      <c r="D6" s="61"/>
      <c r="E6" s="61"/>
      <c r="F6" s="61"/>
      <c r="G6" s="61"/>
      <c r="H6" s="4"/>
      <c r="I6" s="4"/>
      <c r="J6" s="4"/>
    </row>
    <row r="7" spans="1:10" s="21" customFormat="1" ht="11.25">
      <c r="A7" s="19"/>
      <c r="B7" s="20"/>
      <c r="C7" s="20"/>
      <c r="D7" s="20"/>
      <c r="E7" s="20"/>
      <c r="F7" s="20"/>
      <c r="G7" s="20"/>
      <c r="H7" s="19"/>
      <c r="I7" s="19"/>
      <c r="J7" s="19"/>
    </row>
    <row r="8" ht="12.75">
      <c r="F8" s="22" t="s">
        <v>0</v>
      </c>
    </row>
    <row r="9" spans="1:7" s="8" customFormat="1" ht="12.75" customHeight="1">
      <c r="A9" s="62"/>
      <c r="B9" s="63" t="s">
        <v>1</v>
      </c>
      <c r="C9" s="64" t="s">
        <v>23</v>
      </c>
      <c r="D9" s="59" t="s">
        <v>24</v>
      </c>
      <c r="E9" s="59" t="s">
        <v>25</v>
      </c>
      <c r="F9" s="59" t="s">
        <v>26</v>
      </c>
      <c r="G9" s="66" t="s">
        <v>2</v>
      </c>
    </row>
    <row r="10" spans="1:7" s="8" customFormat="1" ht="14.25" customHeight="1">
      <c r="A10" s="62"/>
      <c r="B10" s="62"/>
      <c r="C10" s="65"/>
      <c r="D10" s="60"/>
      <c r="E10" s="60"/>
      <c r="F10" s="60"/>
      <c r="G10" s="67"/>
    </row>
    <row r="11" spans="1:7" ht="12.75" customHeight="1">
      <c r="A11" s="5"/>
      <c r="B11" s="16">
        <v>10000000</v>
      </c>
      <c r="C11" s="10" t="s">
        <v>3</v>
      </c>
      <c r="D11" s="13">
        <v>13824700</v>
      </c>
      <c r="E11" s="13">
        <v>14662206.77</v>
      </c>
      <c r="F11" s="13">
        <f aca="true" t="shared" si="0" ref="F11:F49">E11-D11</f>
        <v>837506.7699999996</v>
      </c>
      <c r="G11" s="13">
        <f aca="true" t="shared" si="1" ref="G11:G49">IF(D11=0,0,E11/D11*100)</f>
        <v>106.05804661222305</v>
      </c>
    </row>
    <row r="12" spans="1:7" ht="27.75" customHeight="1">
      <c r="A12" s="5"/>
      <c r="B12" s="17">
        <v>11000000</v>
      </c>
      <c r="C12" s="11" t="s">
        <v>47</v>
      </c>
      <c r="D12" s="14">
        <v>13824700</v>
      </c>
      <c r="E12" s="14">
        <v>14662206.77</v>
      </c>
      <c r="F12" s="14">
        <f t="shared" si="0"/>
        <v>837506.7699999996</v>
      </c>
      <c r="G12" s="14">
        <f t="shared" si="1"/>
        <v>106.05804661222305</v>
      </c>
    </row>
    <row r="13" spans="1:7" ht="12.75">
      <c r="A13" s="5"/>
      <c r="B13" s="17">
        <v>11010000</v>
      </c>
      <c r="C13" s="12" t="s">
        <v>4</v>
      </c>
      <c r="D13" s="14">
        <v>13821700</v>
      </c>
      <c r="E13" s="14">
        <v>14626229.77</v>
      </c>
      <c r="F13" s="14">
        <f t="shared" si="0"/>
        <v>804529.7699999996</v>
      </c>
      <c r="G13" s="14">
        <f t="shared" si="1"/>
        <v>105.82077291505385</v>
      </c>
    </row>
    <row r="14" spans="1:7" ht="38.25">
      <c r="A14" s="5" t="s">
        <v>5</v>
      </c>
      <c r="B14" s="17">
        <v>11010100</v>
      </c>
      <c r="C14" s="11" t="s">
        <v>29</v>
      </c>
      <c r="D14" s="14">
        <v>11759700</v>
      </c>
      <c r="E14" s="14">
        <v>12492976.72</v>
      </c>
      <c r="F14" s="14">
        <f t="shared" si="0"/>
        <v>733276.7200000007</v>
      </c>
      <c r="G14" s="14">
        <f t="shared" si="1"/>
        <v>106.23550532751686</v>
      </c>
    </row>
    <row r="15" spans="1:7" ht="63.75">
      <c r="A15" s="5" t="s">
        <v>5</v>
      </c>
      <c r="B15" s="17">
        <v>11010200</v>
      </c>
      <c r="C15" s="11" t="s">
        <v>30</v>
      </c>
      <c r="D15" s="14">
        <v>175100</v>
      </c>
      <c r="E15" s="14">
        <v>152401.45</v>
      </c>
      <c r="F15" s="14">
        <f t="shared" si="0"/>
        <v>-22698.54999999999</v>
      </c>
      <c r="G15" s="14">
        <f t="shared" si="1"/>
        <v>87.03680753854941</v>
      </c>
    </row>
    <row r="16" spans="1:7" ht="38.25">
      <c r="A16" s="5" t="s">
        <v>5</v>
      </c>
      <c r="B16" s="17">
        <v>11010400</v>
      </c>
      <c r="C16" s="11" t="s">
        <v>31</v>
      </c>
      <c r="D16" s="14">
        <v>1700000</v>
      </c>
      <c r="E16" s="14">
        <v>1678811.8</v>
      </c>
      <c r="F16" s="14">
        <f t="shared" si="0"/>
        <v>-21188.199999999953</v>
      </c>
      <c r="G16" s="14">
        <f t="shared" si="1"/>
        <v>98.75363529411764</v>
      </c>
    </row>
    <row r="17" spans="1:7" ht="38.25">
      <c r="A17" s="5" t="s">
        <v>5</v>
      </c>
      <c r="B17" s="17">
        <v>11010500</v>
      </c>
      <c r="C17" s="11" t="s">
        <v>32</v>
      </c>
      <c r="D17" s="14">
        <v>186900</v>
      </c>
      <c r="E17" s="14">
        <v>295839.87</v>
      </c>
      <c r="F17" s="14">
        <f t="shared" si="0"/>
        <v>108939.87</v>
      </c>
      <c r="G17" s="14">
        <f t="shared" si="1"/>
        <v>158.2877849117175</v>
      </c>
    </row>
    <row r="18" spans="1:7" ht="50.25" customHeight="1">
      <c r="A18" s="5" t="s">
        <v>5</v>
      </c>
      <c r="B18" s="17">
        <v>11010900</v>
      </c>
      <c r="C18" s="11" t="s">
        <v>33</v>
      </c>
      <c r="D18" s="14">
        <v>0</v>
      </c>
      <c r="E18" s="14">
        <v>6199.93</v>
      </c>
      <c r="F18" s="14">
        <f t="shared" si="0"/>
        <v>6199.93</v>
      </c>
      <c r="G18" s="14">
        <f t="shared" si="1"/>
        <v>0</v>
      </c>
    </row>
    <row r="19" spans="1:7" ht="12.75">
      <c r="A19" s="5"/>
      <c r="B19" s="17">
        <v>11020000</v>
      </c>
      <c r="C19" s="12" t="s">
        <v>6</v>
      </c>
      <c r="D19" s="14">
        <v>3000</v>
      </c>
      <c r="E19" s="14">
        <v>35977</v>
      </c>
      <c r="F19" s="14">
        <f t="shared" si="0"/>
        <v>32977</v>
      </c>
      <c r="G19" s="14">
        <f t="shared" si="1"/>
        <v>1199.2333333333333</v>
      </c>
    </row>
    <row r="20" spans="1:7" ht="25.5">
      <c r="A20" s="5" t="s">
        <v>7</v>
      </c>
      <c r="B20" s="17">
        <v>11020200</v>
      </c>
      <c r="C20" s="11" t="s">
        <v>27</v>
      </c>
      <c r="D20" s="14">
        <v>3000</v>
      </c>
      <c r="E20" s="14">
        <v>35977</v>
      </c>
      <c r="F20" s="14">
        <f t="shared" si="0"/>
        <v>32977</v>
      </c>
      <c r="G20" s="14">
        <f t="shared" si="1"/>
        <v>1199.2333333333333</v>
      </c>
    </row>
    <row r="21" spans="1:7" ht="12.75">
      <c r="A21" s="5"/>
      <c r="B21" s="16">
        <v>20000000</v>
      </c>
      <c r="C21" s="10" t="s">
        <v>8</v>
      </c>
      <c r="D21" s="13">
        <v>16100</v>
      </c>
      <c r="E21" s="13">
        <v>28794.05</v>
      </c>
      <c r="F21" s="13">
        <f t="shared" si="0"/>
        <v>12694.05</v>
      </c>
      <c r="G21" s="13">
        <f t="shared" si="1"/>
        <v>178.84503105590062</v>
      </c>
    </row>
    <row r="22" spans="1:7" ht="25.5">
      <c r="A22" s="5"/>
      <c r="B22" s="17">
        <v>22000000</v>
      </c>
      <c r="C22" s="11" t="s">
        <v>34</v>
      </c>
      <c r="D22" s="14">
        <v>16100</v>
      </c>
      <c r="E22" s="14">
        <v>23708.24</v>
      </c>
      <c r="F22" s="14">
        <f t="shared" si="0"/>
        <v>7608.240000000002</v>
      </c>
      <c r="G22" s="14">
        <f t="shared" si="1"/>
        <v>147.256149068323</v>
      </c>
    </row>
    <row r="23" spans="1:7" ht="38.25">
      <c r="A23" s="5"/>
      <c r="B23" s="17">
        <v>22080000</v>
      </c>
      <c r="C23" s="11" t="s">
        <v>35</v>
      </c>
      <c r="D23" s="14">
        <v>16100</v>
      </c>
      <c r="E23" s="14">
        <v>23708.24</v>
      </c>
      <c r="F23" s="14">
        <f t="shared" si="0"/>
        <v>7608.240000000002</v>
      </c>
      <c r="G23" s="14">
        <f t="shared" si="1"/>
        <v>147.256149068323</v>
      </c>
    </row>
    <row r="24" spans="1:7" ht="38.25">
      <c r="A24" s="5" t="s">
        <v>7</v>
      </c>
      <c r="B24" s="17">
        <v>22080400</v>
      </c>
      <c r="C24" s="11" t="s">
        <v>36</v>
      </c>
      <c r="D24" s="14">
        <v>16100</v>
      </c>
      <c r="E24" s="14">
        <v>23708.24</v>
      </c>
      <c r="F24" s="14">
        <f t="shared" si="0"/>
        <v>7608.240000000002</v>
      </c>
      <c r="G24" s="14">
        <f t="shared" si="1"/>
        <v>147.256149068323</v>
      </c>
    </row>
    <row r="25" spans="1:7" ht="12.75">
      <c r="A25" s="5"/>
      <c r="B25" s="17">
        <v>24000000</v>
      </c>
      <c r="C25" s="12" t="s">
        <v>9</v>
      </c>
      <c r="D25" s="14">
        <v>0</v>
      </c>
      <c r="E25" s="14">
        <v>5085.81</v>
      </c>
      <c r="F25" s="14">
        <f t="shared" si="0"/>
        <v>5085.81</v>
      </c>
      <c r="G25" s="14">
        <f t="shared" si="1"/>
        <v>0</v>
      </c>
    </row>
    <row r="26" spans="1:7" ht="12.75">
      <c r="A26" s="5"/>
      <c r="B26" s="17">
        <v>24060000</v>
      </c>
      <c r="C26" s="12" t="s">
        <v>10</v>
      </c>
      <c r="D26" s="14">
        <v>0</v>
      </c>
      <c r="E26" s="14">
        <v>5085.81</v>
      </c>
      <c r="F26" s="14">
        <f t="shared" si="0"/>
        <v>5085.81</v>
      </c>
      <c r="G26" s="14">
        <f t="shared" si="1"/>
        <v>0</v>
      </c>
    </row>
    <row r="27" spans="1:7" ht="12.75">
      <c r="A27" s="5" t="s">
        <v>7</v>
      </c>
      <c r="B27" s="17">
        <v>24060300</v>
      </c>
      <c r="C27" s="12" t="s">
        <v>10</v>
      </c>
      <c r="D27" s="14">
        <v>0</v>
      </c>
      <c r="E27" s="14">
        <v>5085.81</v>
      </c>
      <c r="F27" s="14">
        <f t="shared" si="0"/>
        <v>5085.81</v>
      </c>
      <c r="G27" s="14">
        <f t="shared" si="1"/>
        <v>0</v>
      </c>
    </row>
    <row r="28" spans="1:7" ht="12.75">
      <c r="A28" s="5"/>
      <c r="B28" s="16">
        <v>40000000</v>
      </c>
      <c r="C28" s="10" t="s">
        <v>11</v>
      </c>
      <c r="D28" s="13">
        <v>137373127.60000002</v>
      </c>
      <c r="E28" s="13">
        <v>134932472.72</v>
      </c>
      <c r="F28" s="13">
        <f t="shared" si="0"/>
        <v>-2440654.880000025</v>
      </c>
      <c r="G28" s="13">
        <f t="shared" si="1"/>
        <v>98.22333892906138</v>
      </c>
    </row>
    <row r="29" spans="1:7" ht="12.75">
      <c r="A29" s="5"/>
      <c r="B29" s="17">
        <v>41000000</v>
      </c>
      <c r="C29" s="12" t="s">
        <v>12</v>
      </c>
      <c r="D29" s="14">
        <v>137373127.60000002</v>
      </c>
      <c r="E29" s="14">
        <v>134932472.72</v>
      </c>
      <c r="F29" s="14">
        <f t="shared" si="0"/>
        <v>-2440654.880000025</v>
      </c>
      <c r="G29" s="14">
        <f t="shared" si="1"/>
        <v>98.22333892906138</v>
      </c>
    </row>
    <row r="30" spans="1:7" ht="12.75">
      <c r="A30" s="5"/>
      <c r="B30" s="17">
        <v>41010000</v>
      </c>
      <c r="C30" s="12" t="s">
        <v>13</v>
      </c>
      <c r="D30" s="14">
        <v>460100</v>
      </c>
      <c r="E30" s="14">
        <v>409463.47</v>
      </c>
      <c r="F30" s="14">
        <f t="shared" si="0"/>
        <v>-50636.53000000003</v>
      </c>
      <c r="G30" s="14">
        <f t="shared" si="1"/>
        <v>88.99445120625951</v>
      </c>
    </row>
    <row r="31" spans="1:7" ht="51.75" customHeight="1">
      <c r="A31" s="5"/>
      <c r="B31" s="17">
        <v>41010600</v>
      </c>
      <c r="C31" s="11" t="s">
        <v>37</v>
      </c>
      <c r="D31" s="14">
        <v>460100</v>
      </c>
      <c r="E31" s="14">
        <v>409463.47</v>
      </c>
      <c r="F31" s="14">
        <f t="shared" si="0"/>
        <v>-50636.53000000003</v>
      </c>
      <c r="G31" s="14">
        <f t="shared" si="1"/>
        <v>88.99445120625951</v>
      </c>
    </row>
    <row r="32" spans="1:10" ht="12.75">
      <c r="A32" s="5"/>
      <c r="B32" s="17">
        <v>41020000</v>
      </c>
      <c r="C32" s="12" t="s">
        <v>14</v>
      </c>
      <c r="D32" s="14">
        <v>77051800</v>
      </c>
      <c r="E32" s="14">
        <v>77051800</v>
      </c>
      <c r="F32" s="14">
        <f t="shared" si="0"/>
        <v>0</v>
      </c>
      <c r="G32" s="14">
        <f t="shared" si="1"/>
        <v>100</v>
      </c>
      <c r="J32" s="6"/>
    </row>
    <row r="33" spans="1:7" ht="25.5">
      <c r="A33" s="5"/>
      <c r="B33" s="17">
        <v>41020100</v>
      </c>
      <c r="C33" s="11" t="s">
        <v>28</v>
      </c>
      <c r="D33" s="14">
        <v>73732300</v>
      </c>
      <c r="E33" s="14">
        <v>73732300</v>
      </c>
      <c r="F33" s="14">
        <f t="shared" si="0"/>
        <v>0</v>
      </c>
      <c r="G33" s="14">
        <f t="shared" si="1"/>
        <v>100</v>
      </c>
    </row>
    <row r="34" spans="1:7" ht="38.25">
      <c r="A34" s="5"/>
      <c r="B34" s="17">
        <v>41020600</v>
      </c>
      <c r="C34" s="11" t="s">
        <v>38</v>
      </c>
      <c r="D34" s="14">
        <v>3179500</v>
      </c>
      <c r="E34" s="14">
        <v>3179500</v>
      </c>
      <c r="F34" s="14">
        <f t="shared" si="0"/>
        <v>0</v>
      </c>
      <c r="G34" s="14">
        <f t="shared" si="1"/>
        <v>100</v>
      </c>
    </row>
    <row r="35" spans="1:7" ht="12.75">
      <c r="A35" s="5"/>
      <c r="B35" s="17">
        <v>41020900</v>
      </c>
      <c r="C35" s="12" t="s">
        <v>15</v>
      </c>
      <c r="D35" s="14">
        <v>140000</v>
      </c>
      <c r="E35" s="14">
        <v>140000</v>
      </c>
      <c r="F35" s="14">
        <f t="shared" si="0"/>
        <v>0</v>
      </c>
      <c r="G35" s="14">
        <f t="shared" si="1"/>
        <v>100</v>
      </c>
    </row>
    <row r="36" spans="1:12" ht="12.75">
      <c r="A36" s="5"/>
      <c r="B36" s="17">
        <v>41030000</v>
      </c>
      <c r="C36" s="12" t="s">
        <v>16</v>
      </c>
      <c r="D36" s="14">
        <v>59861227.6</v>
      </c>
      <c r="E36" s="14">
        <v>57471209.25</v>
      </c>
      <c r="F36" s="14">
        <f t="shared" si="0"/>
        <v>-2390018.3500000015</v>
      </c>
      <c r="G36" s="14">
        <f t="shared" si="1"/>
        <v>96.00740170921587</v>
      </c>
      <c r="J36" s="6"/>
      <c r="L36" s="6"/>
    </row>
    <row r="37" spans="1:7" ht="51">
      <c r="A37" s="5"/>
      <c r="B37" s="17">
        <v>41030600</v>
      </c>
      <c r="C37" s="11" t="s">
        <v>39</v>
      </c>
      <c r="D37" s="14">
        <v>49127000</v>
      </c>
      <c r="E37" s="14">
        <v>49123802.16</v>
      </c>
      <c r="F37" s="14">
        <f t="shared" si="0"/>
        <v>-3197.8400000035763</v>
      </c>
      <c r="G37" s="14">
        <f t="shared" si="1"/>
        <v>99.99349066704663</v>
      </c>
    </row>
    <row r="38" spans="1:7" ht="51">
      <c r="A38" s="5"/>
      <c r="B38" s="17">
        <v>41030800</v>
      </c>
      <c r="C38" s="11" t="s">
        <v>45</v>
      </c>
      <c r="D38" s="14">
        <v>9416800</v>
      </c>
      <c r="E38" s="14">
        <v>7173804.47</v>
      </c>
      <c r="F38" s="14">
        <f t="shared" si="0"/>
        <v>-2242995.5300000003</v>
      </c>
      <c r="G38" s="14">
        <f t="shared" si="1"/>
        <v>76.18091570384844</v>
      </c>
    </row>
    <row r="39" spans="1:7" ht="63.75">
      <c r="A39" s="5"/>
      <c r="B39" s="17">
        <v>41030900</v>
      </c>
      <c r="C39" s="11" t="s">
        <v>44</v>
      </c>
      <c r="D39" s="14">
        <v>542900</v>
      </c>
      <c r="E39" s="14">
        <v>512352.03</v>
      </c>
      <c r="F39" s="14">
        <f t="shared" si="0"/>
        <v>-30547.969999999972</v>
      </c>
      <c r="G39" s="14">
        <f t="shared" si="1"/>
        <v>94.37318659053233</v>
      </c>
    </row>
    <row r="40" spans="1:7" ht="51" customHeight="1">
      <c r="A40" s="5"/>
      <c r="B40" s="17">
        <v>41031000</v>
      </c>
      <c r="C40" s="11" t="s">
        <v>40</v>
      </c>
      <c r="D40" s="14">
        <v>473881.99</v>
      </c>
      <c r="E40" s="14">
        <v>473881.99</v>
      </c>
      <c r="F40" s="14">
        <f t="shared" si="0"/>
        <v>0</v>
      </c>
      <c r="G40" s="14">
        <f t="shared" si="1"/>
        <v>100</v>
      </c>
    </row>
    <row r="41" spans="1:7" ht="38.25">
      <c r="A41" s="5"/>
      <c r="B41" s="17">
        <v>41034500</v>
      </c>
      <c r="C41" s="11" t="s">
        <v>41</v>
      </c>
      <c r="D41" s="14">
        <v>0</v>
      </c>
      <c r="E41" s="14">
        <v>0</v>
      </c>
      <c r="F41" s="14">
        <f t="shared" si="0"/>
        <v>0</v>
      </c>
      <c r="G41" s="14">
        <f t="shared" si="1"/>
        <v>0</v>
      </c>
    </row>
    <row r="42" spans="1:7" ht="12.75">
      <c r="A42" s="5"/>
      <c r="B42" s="17">
        <v>41035000</v>
      </c>
      <c r="C42" s="12" t="s">
        <v>17</v>
      </c>
      <c r="D42" s="14">
        <v>82845.61</v>
      </c>
      <c r="E42" s="14">
        <v>3750</v>
      </c>
      <c r="F42" s="14">
        <f t="shared" si="0"/>
        <v>-79095.61</v>
      </c>
      <c r="G42" s="14">
        <f t="shared" si="1"/>
        <v>4.526492109841427</v>
      </c>
    </row>
    <row r="43" spans="1:7" ht="38.25">
      <c r="A43" s="5"/>
      <c r="B43" s="17">
        <v>41035200</v>
      </c>
      <c r="C43" s="11" t="s">
        <v>42</v>
      </c>
      <c r="D43" s="14">
        <v>30200</v>
      </c>
      <c r="E43" s="14">
        <v>30200</v>
      </c>
      <c r="F43" s="14">
        <f t="shared" si="0"/>
        <v>0</v>
      </c>
      <c r="G43" s="14">
        <f t="shared" si="1"/>
        <v>100</v>
      </c>
    </row>
    <row r="44" spans="1:7" ht="38.25">
      <c r="A44" s="5"/>
      <c r="B44" s="17">
        <v>41035600</v>
      </c>
      <c r="C44" s="11" t="s">
        <v>43</v>
      </c>
      <c r="D44" s="14">
        <v>21000</v>
      </c>
      <c r="E44" s="14">
        <v>3788.92</v>
      </c>
      <c r="F44" s="14">
        <f t="shared" si="0"/>
        <v>-17211.08</v>
      </c>
      <c r="G44" s="14">
        <f t="shared" si="1"/>
        <v>18.042476190476194</v>
      </c>
    </row>
    <row r="45" spans="1:7" ht="62.25" customHeight="1">
      <c r="A45" s="5"/>
      <c r="B45" s="17">
        <v>41035800</v>
      </c>
      <c r="C45" s="11" t="s">
        <v>46</v>
      </c>
      <c r="D45" s="14">
        <v>166600</v>
      </c>
      <c r="E45" s="14">
        <v>149629.68</v>
      </c>
      <c r="F45" s="14">
        <f t="shared" si="0"/>
        <v>-16970.320000000007</v>
      </c>
      <c r="G45" s="14">
        <f t="shared" si="1"/>
        <v>89.81373349339735</v>
      </c>
    </row>
    <row r="46" spans="1:7" ht="12.75">
      <c r="A46" s="57" t="s">
        <v>18</v>
      </c>
      <c r="B46" s="58"/>
      <c r="C46" s="58"/>
      <c r="D46" s="15">
        <v>13821700</v>
      </c>
      <c r="E46" s="15">
        <v>14626229.77</v>
      </c>
      <c r="F46" s="15">
        <f t="shared" si="0"/>
        <v>804529.7699999996</v>
      </c>
      <c r="G46" s="15">
        <f t="shared" si="1"/>
        <v>105.82077291505385</v>
      </c>
    </row>
    <row r="47" spans="1:7" ht="12.75">
      <c r="A47" s="57" t="s">
        <v>19</v>
      </c>
      <c r="B47" s="58"/>
      <c r="C47" s="58"/>
      <c r="D47" s="15">
        <v>19100</v>
      </c>
      <c r="E47" s="15">
        <v>64771.05</v>
      </c>
      <c r="F47" s="15">
        <f t="shared" si="0"/>
        <v>45671.05</v>
      </c>
      <c r="G47" s="15">
        <f t="shared" si="1"/>
        <v>339.115445026178</v>
      </c>
    </row>
    <row r="48" spans="1:7" ht="12.75">
      <c r="A48" s="57" t="s">
        <v>20</v>
      </c>
      <c r="B48" s="58"/>
      <c r="C48" s="58"/>
      <c r="D48" s="15">
        <v>13840800</v>
      </c>
      <c r="E48" s="15">
        <v>14691000.82</v>
      </c>
      <c r="F48" s="15">
        <f t="shared" si="0"/>
        <v>850200.8200000003</v>
      </c>
      <c r="G48" s="15">
        <f t="shared" si="1"/>
        <v>106.14271443847176</v>
      </c>
    </row>
    <row r="49" spans="1:7" ht="12.75">
      <c r="A49" s="57" t="s">
        <v>21</v>
      </c>
      <c r="B49" s="58"/>
      <c r="C49" s="58"/>
      <c r="D49" s="15">
        <v>151213927.60000002</v>
      </c>
      <c r="E49" s="15">
        <v>149623473.54</v>
      </c>
      <c r="F49" s="15">
        <f t="shared" si="0"/>
        <v>-1590454.0600000322</v>
      </c>
      <c r="G49" s="15">
        <f t="shared" si="1"/>
        <v>98.9482092785744</v>
      </c>
    </row>
    <row r="50" ht="12.75">
      <c r="D50" s="7"/>
    </row>
    <row r="51" ht="12.75">
      <c r="D51" s="7"/>
    </row>
    <row r="52" ht="12.75">
      <c r="D52" s="7"/>
    </row>
    <row r="53" spans="3:6" s="18" customFormat="1" ht="15.75">
      <c r="C53" s="23" t="s">
        <v>50</v>
      </c>
      <c r="F53" s="23" t="s">
        <v>51</v>
      </c>
    </row>
  </sheetData>
  <sheetProtection/>
  <mergeCells count="15">
    <mergeCell ref="A49:C49"/>
    <mergeCell ref="A9:A10"/>
    <mergeCell ref="B9:B10"/>
    <mergeCell ref="C9:C10"/>
    <mergeCell ref="E9:E10"/>
    <mergeCell ref="F9:F10"/>
    <mergeCell ref="A48:C48"/>
    <mergeCell ref="C3:G3"/>
    <mergeCell ref="A46:C46"/>
    <mergeCell ref="D9:D10"/>
    <mergeCell ref="A47:C47"/>
    <mergeCell ref="B6:G6"/>
    <mergeCell ref="D2:G2"/>
    <mergeCell ref="D4:G4"/>
    <mergeCell ref="G9:G10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875" style="2" customWidth="1"/>
    <col min="2" max="2" width="45.25390625" style="2" customWidth="1"/>
    <col min="3" max="3" width="14.00390625" style="2" customWidth="1"/>
    <col min="4" max="4" width="14.625" style="2" customWidth="1"/>
    <col min="5" max="5" width="11.875" style="2" customWidth="1"/>
    <col min="6" max="7" width="9.125" style="2" customWidth="1"/>
    <col min="8" max="8" width="10.625" style="2" bestFit="1" customWidth="1"/>
    <col min="9" max="16384" width="9.125" style="2" customWidth="1"/>
  </cols>
  <sheetData>
    <row r="1" ht="12.75">
      <c r="F1" s="9" t="s">
        <v>54</v>
      </c>
    </row>
    <row r="2" spans="3:6" ht="12.75">
      <c r="C2" s="56" t="s">
        <v>48</v>
      </c>
      <c r="D2" s="56"/>
      <c r="E2" s="56"/>
      <c r="F2" s="56"/>
    </row>
    <row r="3" spans="2:6" ht="12.75">
      <c r="B3" s="56" t="s">
        <v>52</v>
      </c>
      <c r="C3" s="56"/>
      <c r="D3" s="56"/>
      <c r="E3" s="56"/>
      <c r="F3" s="56"/>
    </row>
    <row r="4" spans="3:6" ht="12.75">
      <c r="C4" s="56" t="s">
        <v>55</v>
      </c>
      <c r="D4" s="56"/>
      <c r="E4" s="56"/>
      <c r="F4" s="56"/>
    </row>
    <row r="6" spans="1:9" ht="18.75">
      <c r="A6" s="61" t="s">
        <v>56</v>
      </c>
      <c r="B6" s="61"/>
      <c r="C6" s="61"/>
      <c r="D6" s="61"/>
      <c r="E6" s="61"/>
      <c r="F6" s="61"/>
      <c r="G6" s="4"/>
      <c r="H6" s="4"/>
      <c r="I6" s="4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ht="12.75">
      <c r="F8" s="2" t="s">
        <v>0</v>
      </c>
    </row>
    <row r="9" spans="1:6" s="8" customFormat="1" ht="12.75" customHeight="1">
      <c r="A9" s="63" t="s">
        <v>1</v>
      </c>
      <c r="B9" s="63" t="s">
        <v>57</v>
      </c>
      <c r="C9" s="59" t="s">
        <v>24</v>
      </c>
      <c r="D9" s="59" t="s">
        <v>25</v>
      </c>
      <c r="E9" s="59" t="s">
        <v>26</v>
      </c>
      <c r="F9" s="70" t="s">
        <v>2</v>
      </c>
    </row>
    <row r="10" spans="1:6" s="8" customFormat="1" ht="15" customHeight="1">
      <c r="A10" s="62"/>
      <c r="B10" s="62"/>
      <c r="C10" s="60"/>
      <c r="D10" s="60"/>
      <c r="E10" s="60"/>
      <c r="F10" s="71"/>
    </row>
    <row r="11" spans="1:6" s="28" customFormat="1" ht="14.25">
      <c r="A11" s="25">
        <v>20000000</v>
      </c>
      <c r="B11" s="26" t="s">
        <v>8</v>
      </c>
      <c r="C11" s="27">
        <f>C12+C14</f>
        <v>1877687.1300000001</v>
      </c>
      <c r="D11" s="27">
        <f>D12+D14</f>
        <v>1909163.52</v>
      </c>
      <c r="E11" s="27">
        <f aca="true" t="shared" si="0" ref="E11:E29">D11-C11</f>
        <v>31476.389999999898</v>
      </c>
      <c r="F11" s="27">
        <f>D11/C11*100</f>
        <v>101.6763383791207</v>
      </c>
    </row>
    <row r="12" spans="1:6" s="32" customFormat="1" ht="30">
      <c r="A12" s="29">
        <v>21000000</v>
      </c>
      <c r="B12" s="30" t="s">
        <v>58</v>
      </c>
      <c r="C12" s="31">
        <v>0</v>
      </c>
      <c r="D12" s="31">
        <v>180.44</v>
      </c>
      <c r="E12" s="31">
        <f t="shared" si="0"/>
        <v>180.44</v>
      </c>
      <c r="F12" s="31">
        <v>100</v>
      </c>
    </row>
    <row r="13" spans="1:6" s="32" customFormat="1" ht="45">
      <c r="A13" s="29">
        <v>21110000</v>
      </c>
      <c r="B13" s="30" t="s">
        <v>59</v>
      </c>
      <c r="C13" s="31">
        <v>0</v>
      </c>
      <c r="D13" s="31">
        <v>180.44</v>
      </c>
      <c r="E13" s="31">
        <f t="shared" si="0"/>
        <v>180.44</v>
      </c>
      <c r="F13" s="31">
        <v>100</v>
      </c>
    </row>
    <row r="14" spans="1:6" s="32" customFormat="1" ht="15">
      <c r="A14" s="29">
        <v>25000000</v>
      </c>
      <c r="B14" s="30" t="s">
        <v>60</v>
      </c>
      <c r="C14" s="31">
        <f>C15+C20</f>
        <v>1877687.1300000001</v>
      </c>
      <c r="D14" s="31">
        <f>D15+D20</f>
        <v>1908983.08</v>
      </c>
      <c r="E14" s="31">
        <f t="shared" si="0"/>
        <v>31295.949999999953</v>
      </c>
      <c r="F14" s="31">
        <f aca="true" t="shared" si="1" ref="F14:F30">D14/C14*100</f>
        <v>101.66672868445342</v>
      </c>
    </row>
    <row r="15" spans="1:6" s="32" customFormat="1" ht="45">
      <c r="A15" s="29">
        <v>25010000</v>
      </c>
      <c r="B15" s="30" t="s">
        <v>61</v>
      </c>
      <c r="C15" s="31">
        <f>SUM(C16:C19)</f>
        <v>624180.45</v>
      </c>
      <c r="D15" s="31">
        <f>SUM(D16:D19)</f>
        <v>639389.48</v>
      </c>
      <c r="E15" s="31">
        <f t="shared" si="0"/>
        <v>15209.030000000028</v>
      </c>
      <c r="F15" s="31">
        <f t="shared" si="1"/>
        <v>102.4366399171906</v>
      </c>
    </row>
    <row r="16" spans="1:6" s="32" customFormat="1" ht="30">
      <c r="A16" s="29">
        <v>25010100</v>
      </c>
      <c r="B16" s="30" t="s">
        <v>62</v>
      </c>
      <c r="C16" s="31">
        <v>491892.48</v>
      </c>
      <c r="D16" s="31">
        <v>496195.83</v>
      </c>
      <c r="E16" s="31">
        <f t="shared" si="0"/>
        <v>4303.350000000035</v>
      </c>
      <c r="F16" s="31">
        <f t="shared" si="1"/>
        <v>100.87485582215041</v>
      </c>
    </row>
    <row r="17" spans="1:6" s="32" customFormat="1" ht="30">
      <c r="A17" s="29">
        <v>25010200</v>
      </c>
      <c r="B17" s="30" t="s">
        <v>63</v>
      </c>
      <c r="C17" s="31">
        <v>31558.06</v>
      </c>
      <c r="D17" s="31">
        <v>29313.19</v>
      </c>
      <c r="E17" s="31">
        <f t="shared" si="0"/>
        <v>-2244.8700000000026</v>
      </c>
      <c r="F17" s="31">
        <f t="shared" si="1"/>
        <v>92.886539920388</v>
      </c>
    </row>
    <row r="18" spans="1:6" s="32" customFormat="1" ht="15">
      <c r="A18" s="29">
        <v>25010300</v>
      </c>
      <c r="B18" s="30" t="s">
        <v>64</v>
      </c>
      <c r="C18" s="31">
        <v>97535.81</v>
      </c>
      <c r="D18" s="31">
        <v>110686.36</v>
      </c>
      <c r="E18" s="31">
        <f t="shared" si="0"/>
        <v>13150.550000000003</v>
      </c>
      <c r="F18" s="31">
        <f t="shared" si="1"/>
        <v>113.48279160238685</v>
      </c>
    </row>
    <row r="19" spans="1:6" s="32" customFormat="1" ht="45">
      <c r="A19" s="29">
        <v>25010400</v>
      </c>
      <c r="B19" s="30" t="s">
        <v>65</v>
      </c>
      <c r="C19" s="31">
        <v>3194.1</v>
      </c>
      <c r="D19" s="31">
        <v>3194.1</v>
      </c>
      <c r="E19" s="31">
        <f t="shared" si="0"/>
        <v>0</v>
      </c>
      <c r="F19" s="31">
        <f t="shared" si="1"/>
        <v>100</v>
      </c>
    </row>
    <row r="20" spans="1:8" s="32" customFormat="1" ht="30">
      <c r="A20" s="29">
        <v>25002000</v>
      </c>
      <c r="B20" s="30" t="s">
        <v>66</v>
      </c>
      <c r="C20" s="31">
        <f>SUM(C21:C22)</f>
        <v>1253506.6800000002</v>
      </c>
      <c r="D20" s="31">
        <f>SUM(D21:D22)</f>
        <v>1269593.6</v>
      </c>
      <c r="E20" s="31">
        <f t="shared" si="0"/>
        <v>16086.919999999925</v>
      </c>
      <c r="F20" s="31">
        <f t="shared" si="1"/>
        <v>101.28335335237304</v>
      </c>
      <c r="H20" s="33"/>
    </row>
    <row r="21" spans="1:6" s="32" customFormat="1" ht="15">
      <c r="A21" s="29">
        <v>25020100</v>
      </c>
      <c r="B21" s="30" t="s">
        <v>67</v>
      </c>
      <c r="C21" s="31">
        <v>947558.78</v>
      </c>
      <c r="D21" s="31">
        <v>953583.78</v>
      </c>
      <c r="E21" s="31">
        <f t="shared" si="0"/>
        <v>6025</v>
      </c>
      <c r="F21" s="31">
        <f t="shared" si="1"/>
        <v>100.63584445916906</v>
      </c>
    </row>
    <row r="22" spans="1:6" s="32" customFormat="1" ht="90">
      <c r="A22" s="29">
        <v>25020200</v>
      </c>
      <c r="B22" s="30" t="s">
        <v>68</v>
      </c>
      <c r="C22" s="31">
        <v>305947.9</v>
      </c>
      <c r="D22" s="31">
        <v>316009.82</v>
      </c>
      <c r="E22" s="31">
        <f t="shared" si="0"/>
        <v>10061.919999999984</v>
      </c>
      <c r="F22" s="31">
        <f t="shared" si="1"/>
        <v>103.28876910088285</v>
      </c>
    </row>
    <row r="23" spans="1:6" s="32" customFormat="1" ht="14.25">
      <c r="A23" s="25">
        <v>40000000</v>
      </c>
      <c r="B23" s="26" t="s">
        <v>11</v>
      </c>
      <c r="C23" s="27">
        <f>C24</f>
        <v>8416577.97</v>
      </c>
      <c r="D23" s="27">
        <v>8416577.97</v>
      </c>
      <c r="E23" s="27">
        <f t="shared" si="0"/>
        <v>0</v>
      </c>
      <c r="F23" s="27">
        <f t="shared" si="1"/>
        <v>100</v>
      </c>
    </row>
    <row r="24" spans="1:6" s="32" customFormat="1" ht="15">
      <c r="A24" s="29">
        <v>41000000</v>
      </c>
      <c r="B24" s="34" t="s">
        <v>12</v>
      </c>
      <c r="C24" s="31">
        <f>C25</f>
        <v>8416577.97</v>
      </c>
      <c r="D24" s="31">
        <v>8416577.97</v>
      </c>
      <c r="E24" s="31">
        <f t="shared" si="0"/>
        <v>0</v>
      </c>
      <c r="F24" s="31">
        <f t="shared" si="1"/>
        <v>100</v>
      </c>
    </row>
    <row r="25" spans="1:6" s="32" customFormat="1" ht="15">
      <c r="A25" s="29">
        <v>41030000</v>
      </c>
      <c r="B25" s="34" t="s">
        <v>16</v>
      </c>
      <c r="C25" s="31">
        <f>SUM(C26:C28)</f>
        <v>8416577.97</v>
      </c>
      <c r="D25" s="31">
        <f>SUM(D26:D28)</f>
        <v>8416577.97</v>
      </c>
      <c r="E25" s="31">
        <f t="shared" si="0"/>
        <v>0</v>
      </c>
      <c r="F25" s="31">
        <f t="shared" si="1"/>
        <v>100</v>
      </c>
    </row>
    <row r="26" spans="1:6" s="32" customFormat="1" ht="60">
      <c r="A26" s="29">
        <v>41034400</v>
      </c>
      <c r="B26" s="30" t="s">
        <v>69</v>
      </c>
      <c r="C26" s="31">
        <v>7996952.82</v>
      </c>
      <c r="D26" s="31">
        <v>7996952.82</v>
      </c>
      <c r="E26" s="31">
        <f t="shared" si="0"/>
        <v>0</v>
      </c>
      <c r="F26" s="31">
        <f t="shared" si="1"/>
        <v>100</v>
      </c>
    </row>
    <row r="27" spans="1:6" s="32" customFormat="1" ht="15">
      <c r="A27" s="29">
        <v>41035000</v>
      </c>
      <c r="B27" s="34" t="s">
        <v>17</v>
      </c>
      <c r="C27" s="31">
        <v>122768.64</v>
      </c>
      <c r="D27" s="31">
        <v>122768.64</v>
      </c>
      <c r="E27" s="31">
        <f t="shared" si="0"/>
        <v>0</v>
      </c>
      <c r="F27" s="31">
        <f t="shared" si="1"/>
        <v>100</v>
      </c>
    </row>
    <row r="28" spans="1:6" s="32" customFormat="1" ht="90">
      <c r="A28" s="29">
        <v>41036600</v>
      </c>
      <c r="B28" s="30" t="s">
        <v>70</v>
      </c>
      <c r="C28" s="31">
        <v>296856.51</v>
      </c>
      <c r="D28" s="31">
        <v>296856.51</v>
      </c>
      <c r="E28" s="31">
        <f t="shared" si="0"/>
        <v>0</v>
      </c>
      <c r="F28" s="31">
        <f t="shared" si="1"/>
        <v>100</v>
      </c>
    </row>
    <row r="29" spans="1:6" s="32" customFormat="1" ht="14.25">
      <c r="A29" s="68" t="s">
        <v>20</v>
      </c>
      <c r="B29" s="69"/>
      <c r="C29" s="35">
        <f>C11</f>
        <v>1877687.1300000001</v>
      </c>
      <c r="D29" s="35">
        <f>D11</f>
        <v>1909163.52</v>
      </c>
      <c r="E29" s="35">
        <f t="shared" si="0"/>
        <v>31476.389999999898</v>
      </c>
      <c r="F29" s="35">
        <f t="shared" si="1"/>
        <v>101.6763383791207</v>
      </c>
    </row>
    <row r="30" spans="1:6" s="32" customFormat="1" ht="14.25">
      <c r="A30" s="68" t="s">
        <v>21</v>
      </c>
      <c r="B30" s="69"/>
      <c r="C30" s="35">
        <f>C23+C11</f>
        <v>10294265.100000001</v>
      </c>
      <c r="D30" s="35">
        <f>D23+D11</f>
        <v>10325741.49</v>
      </c>
      <c r="E30" s="35">
        <f>E23+E11</f>
        <v>31476.389999999898</v>
      </c>
      <c r="F30" s="35">
        <f t="shared" si="1"/>
        <v>100.30576626591827</v>
      </c>
    </row>
    <row r="34" spans="2:5" s="18" customFormat="1" ht="15.75">
      <c r="B34" s="23" t="s">
        <v>50</v>
      </c>
      <c r="E34" s="23" t="s">
        <v>51</v>
      </c>
    </row>
  </sheetData>
  <sheetProtection/>
  <mergeCells count="12">
    <mergeCell ref="E9:E10"/>
    <mergeCell ref="B3:F3"/>
    <mergeCell ref="A30:B30"/>
    <mergeCell ref="A29:B29"/>
    <mergeCell ref="C2:F2"/>
    <mergeCell ref="C4:F4"/>
    <mergeCell ref="F9:F10"/>
    <mergeCell ref="A6:F6"/>
    <mergeCell ref="C9:C10"/>
    <mergeCell ref="A9:A10"/>
    <mergeCell ref="B9:B10"/>
    <mergeCell ref="D9:D10"/>
  </mergeCells>
  <printOptions/>
  <pageMargins left="0.7874015748031497" right="0.3937007874015748" top="0.6299212598425197" bottom="0.708661417322834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0.75390625" style="2" customWidth="1"/>
    <col min="2" max="2" width="76.625" style="2" customWidth="1"/>
    <col min="3" max="4" width="15.75390625" style="2" customWidth="1"/>
    <col min="5" max="5" width="13.875" style="2" customWidth="1"/>
    <col min="6" max="16384" width="9.125" style="2" customWidth="1"/>
  </cols>
  <sheetData>
    <row r="1" ht="12.75">
      <c r="E1" s="9" t="s">
        <v>71</v>
      </c>
    </row>
    <row r="2" spans="2:5" ht="12.75">
      <c r="B2" s="56" t="s">
        <v>48</v>
      </c>
      <c r="C2" s="56"/>
      <c r="D2" s="56"/>
      <c r="E2" s="56"/>
    </row>
    <row r="3" spans="2:5" ht="12.75">
      <c r="B3" s="56" t="s">
        <v>52</v>
      </c>
      <c r="C3" s="56"/>
      <c r="D3" s="56"/>
      <c r="E3" s="56"/>
    </row>
    <row r="4" spans="2:5" ht="12.75">
      <c r="B4" s="56" t="s">
        <v>53</v>
      </c>
      <c r="C4" s="56"/>
      <c r="D4" s="56"/>
      <c r="E4" s="56"/>
    </row>
    <row r="6" spans="1:5" ht="18.75" customHeight="1">
      <c r="A6" s="61" t="s">
        <v>49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ht="12.75">
      <c r="E8" s="9" t="s">
        <v>0</v>
      </c>
    </row>
    <row r="9" spans="1:5" s="36" customFormat="1" ht="38.25" customHeight="1">
      <c r="A9" s="24" t="s">
        <v>72</v>
      </c>
      <c r="B9" s="24" t="s">
        <v>73</v>
      </c>
      <c r="C9" s="24" t="s">
        <v>74</v>
      </c>
      <c r="D9" s="24" t="s">
        <v>75</v>
      </c>
      <c r="E9" s="24" t="s">
        <v>76</v>
      </c>
    </row>
    <row r="10" spans="1:5" s="40" customFormat="1" ht="15">
      <c r="A10" s="37" t="s">
        <v>77</v>
      </c>
      <c r="B10" s="38" t="s">
        <v>78</v>
      </c>
      <c r="C10" s="39">
        <v>1045132.6</v>
      </c>
      <c r="D10" s="39">
        <v>940047.48</v>
      </c>
      <c r="E10" s="39">
        <f>C10-D10</f>
        <v>105085.12</v>
      </c>
    </row>
    <row r="11" spans="1:5" s="40" customFormat="1" ht="15">
      <c r="A11" s="41" t="s">
        <v>79</v>
      </c>
      <c r="B11" s="30" t="s">
        <v>80</v>
      </c>
      <c r="C11" s="42">
        <v>936213.6</v>
      </c>
      <c r="D11" s="42">
        <v>855283.08</v>
      </c>
      <c r="E11" s="42">
        <f aca="true" t="shared" si="0" ref="E11:E74">C11-D11</f>
        <v>80930.52000000002</v>
      </c>
    </row>
    <row r="12" spans="1:5" s="40" customFormat="1" ht="15">
      <c r="A12" s="41" t="s">
        <v>81</v>
      </c>
      <c r="B12" s="30" t="s">
        <v>82</v>
      </c>
      <c r="C12" s="42">
        <v>72000</v>
      </c>
      <c r="D12" s="42">
        <v>72000</v>
      </c>
      <c r="E12" s="42">
        <f t="shared" si="0"/>
        <v>0</v>
      </c>
    </row>
    <row r="13" spans="1:5" s="40" customFormat="1" ht="15">
      <c r="A13" s="41" t="s">
        <v>83</v>
      </c>
      <c r="B13" s="30" t="s">
        <v>84</v>
      </c>
      <c r="C13" s="42">
        <v>21000</v>
      </c>
      <c r="D13" s="42">
        <v>0</v>
      </c>
      <c r="E13" s="42">
        <f t="shared" si="0"/>
        <v>21000</v>
      </c>
    </row>
    <row r="14" spans="1:5" s="40" customFormat="1" ht="15">
      <c r="A14" s="41" t="s">
        <v>85</v>
      </c>
      <c r="B14" s="30" t="s">
        <v>86</v>
      </c>
      <c r="C14" s="42">
        <v>15919</v>
      </c>
      <c r="D14" s="42">
        <v>12764.4</v>
      </c>
      <c r="E14" s="42">
        <f t="shared" si="0"/>
        <v>3154.6000000000004</v>
      </c>
    </row>
    <row r="15" spans="1:5" s="40" customFormat="1" ht="15">
      <c r="A15" s="37" t="s">
        <v>87</v>
      </c>
      <c r="B15" s="38" t="s">
        <v>88</v>
      </c>
      <c r="C15" s="39">
        <v>30412065.999999993</v>
      </c>
      <c r="D15" s="39">
        <v>29910955.79999999</v>
      </c>
      <c r="E15" s="39">
        <f t="shared" si="0"/>
        <v>501110.200000003</v>
      </c>
    </row>
    <row r="16" spans="1:5" s="40" customFormat="1" ht="30">
      <c r="A16" s="41" t="s">
        <v>89</v>
      </c>
      <c r="B16" s="30" t="s">
        <v>90</v>
      </c>
      <c r="C16" s="42">
        <v>141298.64</v>
      </c>
      <c r="D16" s="42">
        <v>121204.21</v>
      </c>
      <c r="E16" s="42">
        <f t="shared" si="0"/>
        <v>20094.430000000008</v>
      </c>
    </row>
    <row r="17" spans="1:5" s="40" customFormat="1" ht="15">
      <c r="A17" s="41" t="s">
        <v>91</v>
      </c>
      <c r="B17" s="30" t="s">
        <v>92</v>
      </c>
      <c r="C17" s="42">
        <v>16786985.07</v>
      </c>
      <c r="D17" s="42">
        <v>16676743.409999996</v>
      </c>
      <c r="E17" s="42">
        <f t="shared" si="0"/>
        <v>110241.66000000387</v>
      </c>
    </row>
    <row r="18" spans="1:5" s="40" customFormat="1" ht="15">
      <c r="A18" s="41" t="s">
        <v>93</v>
      </c>
      <c r="B18" s="30" t="s">
        <v>94</v>
      </c>
      <c r="C18" s="42">
        <v>5864565.84</v>
      </c>
      <c r="D18" s="42">
        <v>5672254.28</v>
      </c>
      <c r="E18" s="42">
        <f t="shared" si="0"/>
        <v>192311.5599999996</v>
      </c>
    </row>
    <row r="19" spans="1:5" s="40" customFormat="1" ht="15">
      <c r="A19" s="41" t="s">
        <v>95</v>
      </c>
      <c r="B19" s="30" t="s">
        <v>96</v>
      </c>
      <c r="C19" s="42">
        <v>291200</v>
      </c>
      <c r="D19" s="42">
        <v>291009.08</v>
      </c>
      <c r="E19" s="42">
        <f t="shared" si="0"/>
        <v>190.9199999999837</v>
      </c>
    </row>
    <row r="20" spans="1:5" s="40" customFormat="1" ht="15">
      <c r="A20" s="41" t="s">
        <v>97</v>
      </c>
      <c r="B20" s="30" t="s">
        <v>98</v>
      </c>
      <c r="C20" s="42">
        <v>21902.86</v>
      </c>
      <c r="D20" s="42">
        <v>21902.86</v>
      </c>
      <c r="E20" s="42">
        <f t="shared" si="0"/>
        <v>0</v>
      </c>
    </row>
    <row r="21" spans="1:5" s="40" customFormat="1" ht="15">
      <c r="A21" s="41" t="s">
        <v>99</v>
      </c>
      <c r="B21" s="30" t="s">
        <v>100</v>
      </c>
      <c r="C21" s="42">
        <v>27000</v>
      </c>
      <c r="D21" s="42">
        <v>18742</v>
      </c>
      <c r="E21" s="42">
        <f t="shared" si="0"/>
        <v>8258</v>
      </c>
    </row>
    <row r="22" spans="1:5" s="40" customFormat="1" ht="15">
      <c r="A22" s="41" t="s">
        <v>101</v>
      </c>
      <c r="B22" s="30" t="s">
        <v>102</v>
      </c>
      <c r="C22" s="42">
        <v>2199.98</v>
      </c>
      <c r="D22" s="42">
        <v>2170.56</v>
      </c>
      <c r="E22" s="42">
        <f t="shared" si="0"/>
        <v>29.420000000000073</v>
      </c>
    </row>
    <row r="23" spans="1:5" s="40" customFormat="1" ht="15">
      <c r="A23" s="41" t="s">
        <v>103</v>
      </c>
      <c r="B23" s="30" t="s">
        <v>104</v>
      </c>
      <c r="C23" s="42">
        <v>980687.51</v>
      </c>
      <c r="D23" s="42">
        <v>951381.3</v>
      </c>
      <c r="E23" s="42">
        <f t="shared" si="0"/>
        <v>29306.209999999963</v>
      </c>
    </row>
    <row r="24" spans="1:5" s="40" customFormat="1" ht="15">
      <c r="A24" s="41" t="s">
        <v>105</v>
      </c>
      <c r="B24" s="30" t="s">
        <v>106</v>
      </c>
      <c r="C24" s="42">
        <v>14878.9</v>
      </c>
      <c r="D24" s="42">
        <v>14878.9</v>
      </c>
      <c r="E24" s="42">
        <f t="shared" si="0"/>
        <v>0</v>
      </c>
    </row>
    <row r="25" spans="1:5" s="40" customFormat="1" ht="15">
      <c r="A25" s="41" t="s">
        <v>107</v>
      </c>
      <c r="B25" s="30" t="s">
        <v>108</v>
      </c>
      <c r="C25" s="42">
        <v>51626</v>
      </c>
      <c r="D25" s="42">
        <v>30751</v>
      </c>
      <c r="E25" s="42">
        <f t="shared" si="0"/>
        <v>20875</v>
      </c>
    </row>
    <row r="26" spans="1:5" s="40" customFormat="1" ht="15">
      <c r="A26" s="41" t="s">
        <v>109</v>
      </c>
      <c r="B26" s="30" t="s">
        <v>110</v>
      </c>
      <c r="C26" s="42">
        <v>97290.93</v>
      </c>
      <c r="D26" s="42">
        <v>97290.93</v>
      </c>
      <c r="E26" s="42">
        <f t="shared" si="0"/>
        <v>0</v>
      </c>
    </row>
    <row r="27" spans="1:5" s="40" customFormat="1" ht="15">
      <c r="A27" s="41" t="s">
        <v>111</v>
      </c>
      <c r="B27" s="30" t="s">
        <v>112</v>
      </c>
      <c r="C27" s="42">
        <v>4929700</v>
      </c>
      <c r="D27" s="42">
        <v>4885222.92</v>
      </c>
      <c r="E27" s="42">
        <f t="shared" si="0"/>
        <v>44477.080000000075</v>
      </c>
    </row>
    <row r="28" spans="1:5" s="40" customFormat="1" ht="15">
      <c r="A28" s="41" t="s">
        <v>113</v>
      </c>
      <c r="B28" s="30" t="s">
        <v>114</v>
      </c>
      <c r="C28" s="42">
        <v>23400</v>
      </c>
      <c r="D28" s="42">
        <v>23400</v>
      </c>
      <c r="E28" s="42">
        <f t="shared" si="0"/>
        <v>0</v>
      </c>
    </row>
    <row r="29" spans="1:5" s="40" customFormat="1" ht="15">
      <c r="A29" s="41" t="s">
        <v>115</v>
      </c>
      <c r="B29" s="30" t="s">
        <v>116</v>
      </c>
      <c r="C29" s="42">
        <v>80000</v>
      </c>
      <c r="D29" s="42">
        <v>78724.7</v>
      </c>
      <c r="E29" s="42">
        <f t="shared" si="0"/>
        <v>1275.300000000003</v>
      </c>
    </row>
    <row r="30" spans="1:5" s="40" customFormat="1" ht="30">
      <c r="A30" s="41" t="s">
        <v>117</v>
      </c>
      <c r="B30" s="30" t="s">
        <v>118</v>
      </c>
      <c r="C30" s="42">
        <v>27358.88</v>
      </c>
      <c r="D30" s="42">
        <v>25173.88</v>
      </c>
      <c r="E30" s="42">
        <f t="shared" si="0"/>
        <v>2185</v>
      </c>
    </row>
    <row r="31" spans="1:5" s="40" customFormat="1" ht="15">
      <c r="A31" s="41" t="s">
        <v>119</v>
      </c>
      <c r="B31" s="30" t="s">
        <v>120</v>
      </c>
      <c r="C31" s="42">
        <v>517198.66</v>
      </c>
      <c r="D31" s="42">
        <v>515505.73</v>
      </c>
      <c r="E31" s="42">
        <f t="shared" si="0"/>
        <v>1692.929999999993</v>
      </c>
    </row>
    <row r="32" spans="1:5" s="40" customFormat="1" ht="30">
      <c r="A32" s="41" t="s">
        <v>121</v>
      </c>
      <c r="B32" s="30" t="s">
        <v>122</v>
      </c>
      <c r="C32" s="42">
        <v>29200</v>
      </c>
      <c r="D32" s="42">
        <v>29200</v>
      </c>
      <c r="E32" s="42">
        <f t="shared" si="0"/>
        <v>0</v>
      </c>
    </row>
    <row r="33" spans="1:5" s="40" customFormat="1" ht="30">
      <c r="A33" s="41" t="s">
        <v>123</v>
      </c>
      <c r="B33" s="30" t="s">
        <v>124</v>
      </c>
      <c r="C33" s="42">
        <v>19998.4</v>
      </c>
      <c r="D33" s="42">
        <v>19998.4</v>
      </c>
      <c r="E33" s="42">
        <f t="shared" si="0"/>
        <v>0</v>
      </c>
    </row>
    <row r="34" spans="1:5" s="40" customFormat="1" ht="15">
      <c r="A34" s="41" t="s">
        <v>125</v>
      </c>
      <c r="B34" s="30" t="s">
        <v>126</v>
      </c>
      <c r="C34" s="42">
        <v>8776.11</v>
      </c>
      <c r="D34" s="42">
        <v>8776.11</v>
      </c>
      <c r="E34" s="42">
        <f t="shared" si="0"/>
        <v>0</v>
      </c>
    </row>
    <row r="35" spans="1:5" s="40" customFormat="1" ht="15">
      <c r="A35" s="41" t="s">
        <v>127</v>
      </c>
      <c r="B35" s="30" t="s">
        <v>128</v>
      </c>
      <c r="C35" s="42">
        <v>151656.22</v>
      </c>
      <c r="D35" s="42">
        <v>103698.61</v>
      </c>
      <c r="E35" s="42">
        <f t="shared" si="0"/>
        <v>47957.61</v>
      </c>
    </row>
    <row r="36" spans="1:5" s="40" customFormat="1" ht="30">
      <c r="A36" s="41" t="s">
        <v>129</v>
      </c>
      <c r="B36" s="30" t="s">
        <v>130</v>
      </c>
      <c r="C36" s="42">
        <v>128772</v>
      </c>
      <c r="D36" s="42">
        <v>128772</v>
      </c>
      <c r="E36" s="42">
        <f t="shared" si="0"/>
        <v>0</v>
      </c>
    </row>
    <row r="37" spans="1:5" s="40" customFormat="1" ht="15">
      <c r="A37" s="41" t="s">
        <v>83</v>
      </c>
      <c r="B37" s="30" t="s">
        <v>84</v>
      </c>
      <c r="C37" s="42">
        <v>176575</v>
      </c>
      <c r="D37" s="42">
        <v>176495</v>
      </c>
      <c r="E37" s="42">
        <f t="shared" si="0"/>
        <v>80</v>
      </c>
    </row>
    <row r="38" spans="1:5" s="40" customFormat="1" ht="15">
      <c r="A38" s="41" t="s">
        <v>85</v>
      </c>
      <c r="B38" s="30" t="s">
        <v>86</v>
      </c>
      <c r="C38" s="42">
        <v>39795</v>
      </c>
      <c r="D38" s="42">
        <v>17659.92</v>
      </c>
      <c r="E38" s="42">
        <f t="shared" si="0"/>
        <v>22135.08</v>
      </c>
    </row>
    <row r="39" spans="1:5" s="40" customFormat="1" ht="15">
      <c r="A39" s="37" t="s">
        <v>131</v>
      </c>
      <c r="B39" s="38" t="s">
        <v>132</v>
      </c>
      <c r="C39" s="39">
        <v>46862791.24000001</v>
      </c>
      <c r="D39" s="39">
        <v>46636997.92</v>
      </c>
      <c r="E39" s="39">
        <f t="shared" si="0"/>
        <v>225793.32000000775</v>
      </c>
    </row>
    <row r="40" spans="1:5" s="40" customFormat="1" ht="30">
      <c r="A40" s="41" t="s">
        <v>133</v>
      </c>
      <c r="B40" s="30" t="s">
        <v>134</v>
      </c>
      <c r="C40" s="42">
        <v>42858954.669999994</v>
      </c>
      <c r="D40" s="42">
        <v>42697311.18999998</v>
      </c>
      <c r="E40" s="42">
        <f t="shared" si="0"/>
        <v>161643.48000001162</v>
      </c>
    </row>
    <row r="41" spans="1:5" s="40" customFormat="1" ht="15">
      <c r="A41" s="41" t="s">
        <v>135</v>
      </c>
      <c r="B41" s="30" t="s">
        <v>136</v>
      </c>
      <c r="C41" s="42">
        <v>104774.39</v>
      </c>
      <c r="D41" s="42">
        <v>104774.39</v>
      </c>
      <c r="E41" s="42">
        <f t="shared" si="0"/>
        <v>0</v>
      </c>
    </row>
    <row r="42" spans="1:5" s="40" customFormat="1" ht="15">
      <c r="A42" s="41" t="s">
        <v>137</v>
      </c>
      <c r="B42" s="30" t="s">
        <v>138</v>
      </c>
      <c r="C42" s="42">
        <v>1557104.82</v>
      </c>
      <c r="D42" s="42">
        <v>1545947.12</v>
      </c>
      <c r="E42" s="42">
        <f t="shared" si="0"/>
        <v>11157.699999999953</v>
      </c>
    </row>
    <row r="43" spans="1:5" s="40" customFormat="1" ht="30">
      <c r="A43" s="41" t="s">
        <v>89</v>
      </c>
      <c r="B43" s="30" t="s">
        <v>90</v>
      </c>
      <c r="C43" s="42">
        <v>180700</v>
      </c>
      <c r="D43" s="42">
        <v>154647.54</v>
      </c>
      <c r="E43" s="42">
        <f t="shared" si="0"/>
        <v>26052.459999999992</v>
      </c>
    </row>
    <row r="44" spans="1:5" s="40" customFormat="1" ht="15">
      <c r="A44" s="41" t="s">
        <v>139</v>
      </c>
      <c r="B44" s="30" t="s">
        <v>140</v>
      </c>
      <c r="C44" s="42">
        <v>27560.63</v>
      </c>
      <c r="D44" s="42">
        <v>27560.63</v>
      </c>
      <c r="E44" s="42">
        <f t="shared" si="0"/>
        <v>0</v>
      </c>
    </row>
    <row r="45" spans="1:5" s="40" customFormat="1" ht="15">
      <c r="A45" s="41" t="s">
        <v>141</v>
      </c>
      <c r="B45" s="30" t="s">
        <v>142</v>
      </c>
      <c r="C45" s="42">
        <v>842533.82</v>
      </c>
      <c r="D45" s="42">
        <v>826380.1</v>
      </c>
      <c r="E45" s="42">
        <f t="shared" si="0"/>
        <v>16153.719999999972</v>
      </c>
    </row>
    <row r="46" spans="1:5" s="40" customFormat="1" ht="15">
      <c r="A46" s="41" t="s">
        <v>143</v>
      </c>
      <c r="B46" s="30" t="s">
        <v>144</v>
      </c>
      <c r="C46" s="42">
        <v>933479.86</v>
      </c>
      <c r="D46" s="42">
        <v>927841.21</v>
      </c>
      <c r="E46" s="42">
        <f t="shared" si="0"/>
        <v>5638.650000000023</v>
      </c>
    </row>
    <row r="47" spans="1:5" s="40" customFormat="1" ht="15">
      <c r="A47" s="41" t="s">
        <v>145</v>
      </c>
      <c r="B47" s="30" t="s">
        <v>146</v>
      </c>
      <c r="C47" s="42">
        <v>348583.05</v>
      </c>
      <c r="D47" s="42">
        <v>343485.74</v>
      </c>
      <c r="E47" s="42">
        <f t="shared" si="0"/>
        <v>5097.309999999998</v>
      </c>
    </row>
    <row r="48" spans="1:5" s="40" customFormat="1" ht="30">
      <c r="A48" s="41" t="s">
        <v>147</v>
      </c>
      <c r="B48" s="30" t="s">
        <v>148</v>
      </c>
      <c r="C48" s="42">
        <v>9100</v>
      </c>
      <c r="D48" s="42">
        <v>9050</v>
      </c>
      <c r="E48" s="42">
        <f t="shared" si="0"/>
        <v>50</v>
      </c>
    </row>
    <row r="49" spans="1:5" s="40" customFormat="1" ht="28.5">
      <c r="A49" s="37" t="s">
        <v>149</v>
      </c>
      <c r="B49" s="38" t="s">
        <v>150</v>
      </c>
      <c r="C49" s="39">
        <v>60060027.99</v>
      </c>
      <c r="D49" s="39">
        <v>57741698.39</v>
      </c>
      <c r="E49" s="39">
        <f t="shared" si="0"/>
        <v>2318329.6000000015</v>
      </c>
    </row>
    <row r="50" spans="1:5" s="40" customFormat="1" ht="15">
      <c r="A50" s="41" t="s">
        <v>151</v>
      </c>
      <c r="B50" s="30" t="s">
        <v>152</v>
      </c>
      <c r="C50" s="42">
        <v>166600</v>
      </c>
      <c r="D50" s="42">
        <v>149629.68</v>
      </c>
      <c r="E50" s="42">
        <f t="shared" si="0"/>
        <v>16970.320000000007</v>
      </c>
    </row>
    <row r="51" spans="1:5" s="40" customFormat="1" ht="60">
      <c r="A51" s="41" t="s">
        <v>153</v>
      </c>
      <c r="B51" s="30" t="s">
        <v>154</v>
      </c>
      <c r="C51" s="42">
        <v>3631200</v>
      </c>
      <c r="D51" s="42">
        <v>2825142.22</v>
      </c>
      <c r="E51" s="42">
        <f t="shared" si="0"/>
        <v>806057.7799999998</v>
      </c>
    </row>
    <row r="52" spans="1:5" s="40" customFormat="1" ht="60">
      <c r="A52" s="41" t="s">
        <v>155</v>
      </c>
      <c r="B52" s="30" t="s">
        <v>154</v>
      </c>
      <c r="C52" s="42">
        <v>190310.01</v>
      </c>
      <c r="D52" s="42">
        <v>190310.01</v>
      </c>
      <c r="E52" s="42">
        <f t="shared" si="0"/>
        <v>0</v>
      </c>
    </row>
    <row r="53" spans="1:5" s="40" customFormat="1" ht="60">
      <c r="A53" s="41" t="s">
        <v>156</v>
      </c>
      <c r="B53" s="30" t="s">
        <v>157</v>
      </c>
      <c r="C53" s="42">
        <v>80506.2</v>
      </c>
      <c r="D53" s="42">
        <v>80506.2</v>
      </c>
      <c r="E53" s="42">
        <f t="shared" si="0"/>
        <v>0</v>
      </c>
    </row>
    <row r="54" spans="1:5" s="40" customFormat="1" ht="45">
      <c r="A54" s="41" t="s">
        <v>158</v>
      </c>
      <c r="B54" s="30" t="s">
        <v>159</v>
      </c>
      <c r="C54" s="42">
        <v>170000</v>
      </c>
      <c r="D54" s="42">
        <v>117456.09</v>
      </c>
      <c r="E54" s="42">
        <f t="shared" si="0"/>
        <v>52543.91</v>
      </c>
    </row>
    <row r="55" spans="1:5" s="40" customFormat="1" ht="45">
      <c r="A55" s="41" t="s">
        <v>160</v>
      </c>
      <c r="B55" s="30" t="s">
        <v>159</v>
      </c>
      <c r="C55" s="42">
        <v>2156.48</v>
      </c>
      <c r="D55" s="42">
        <v>2156.48</v>
      </c>
      <c r="E55" s="42">
        <f t="shared" si="0"/>
        <v>0</v>
      </c>
    </row>
    <row r="56" spans="1:5" s="40" customFormat="1" ht="45">
      <c r="A56" s="41" t="s">
        <v>161</v>
      </c>
      <c r="B56" s="30" t="s">
        <v>162</v>
      </c>
      <c r="C56" s="42">
        <v>100000</v>
      </c>
      <c r="D56" s="42">
        <v>58958.75</v>
      </c>
      <c r="E56" s="42">
        <f t="shared" si="0"/>
        <v>41041.25</v>
      </c>
    </row>
    <row r="57" spans="1:5" s="40" customFormat="1" ht="45">
      <c r="A57" s="41" t="s">
        <v>163</v>
      </c>
      <c r="B57" s="30" t="s">
        <v>162</v>
      </c>
      <c r="C57" s="42">
        <v>3773.84</v>
      </c>
      <c r="D57" s="42">
        <v>3773.84</v>
      </c>
      <c r="E57" s="42">
        <f t="shared" si="0"/>
        <v>0</v>
      </c>
    </row>
    <row r="58" spans="1:5" s="40" customFormat="1" ht="45">
      <c r="A58" s="41" t="s">
        <v>164</v>
      </c>
      <c r="B58" s="30" t="s">
        <v>165</v>
      </c>
      <c r="C58" s="42">
        <v>2093.8</v>
      </c>
      <c r="D58" s="42">
        <v>915.1</v>
      </c>
      <c r="E58" s="42">
        <f t="shared" si="0"/>
        <v>1178.7000000000003</v>
      </c>
    </row>
    <row r="59" spans="1:5" s="40" customFormat="1" ht="45.75" customHeight="1">
      <c r="A59" s="41" t="s">
        <v>166</v>
      </c>
      <c r="B59" s="30" t="s">
        <v>167</v>
      </c>
      <c r="C59" s="42">
        <v>890000</v>
      </c>
      <c r="D59" s="42">
        <v>564362.66</v>
      </c>
      <c r="E59" s="42">
        <f t="shared" si="0"/>
        <v>325637.33999999997</v>
      </c>
    </row>
    <row r="60" spans="1:5" s="40" customFormat="1" ht="60">
      <c r="A60" s="41" t="s">
        <v>168</v>
      </c>
      <c r="B60" s="30" t="s">
        <v>169</v>
      </c>
      <c r="C60" s="42">
        <v>61903</v>
      </c>
      <c r="D60" s="42">
        <v>61903</v>
      </c>
      <c r="E60" s="42">
        <f t="shared" si="0"/>
        <v>0</v>
      </c>
    </row>
    <row r="61" spans="1:5" s="40" customFormat="1" ht="30">
      <c r="A61" s="41" t="s">
        <v>170</v>
      </c>
      <c r="B61" s="30" t="s">
        <v>171</v>
      </c>
      <c r="C61" s="42">
        <v>30200</v>
      </c>
      <c r="D61" s="42">
        <v>30200</v>
      </c>
      <c r="E61" s="42">
        <f t="shared" si="0"/>
        <v>0</v>
      </c>
    </row>
    <row r="62" spans="1:5" s="40" customFormat="1" ht="15">
      <c r="A62" s="41" t="s">
        <v>172</v>
      </c>
      <c r="B62" s="30" t="s">
        <v>173</v>
      </c>
      <c r="C62" s="42">
        <v>111200</v>
      </c>
      <c r="D62" s="42">
        <v>111200</v>
      </c>
      <c r="E62" s="42">
        <f t="shared" si="0"/>
        <v>0</v>
      </c>
    </row>
    <row r="63" spans="1:5" s="40" customFormat="1" ht="60">
      <c r="A63" s="41" t="s">
        <v>174</v>
      </c>
      <c r="B63" s="30" t="s">
        <v>175</v>
      </c>
      <c r="C63" s="42">
        <v>1150000</v>
      </c>
      <c r="D63" s="42">
        <v>881614.54</v>
      </c>
      <c r="E63" s="42">
        <f t="shared" si="0"/>
        <v>268385.45999999996</v>
      </c>
    </row>
    <row r="64" spans="1:5" s="40" customFormat="1" ht="60">
      <c r="A64" s="41" t="s">
        <v>176</v>
      </c>
      <c r="B64" s="30" t="s">
        <v>175</v>
      </c>
      <c r="C64" s="42">
        <v>84549.78</v>
      </c>
      <c r="D64" s="42">
        <v>84549.78</v>
      </c>
      <c r="E64" s="42">
        <f t="shared" si="0"/>
        <v>0</v>
      </c>
    </row>
    <row r="65" spans="1:5" s="40" customFormat="1" ht="15">
      <c r="A65" s="41" t="s">
        <v>177</v>
      </c>
      <c r="B65" s="30" t="s">
        <v>178</v>
      </c>
      <c r="C65" s="42">
        <v>426312.11</v>
      </c>
      <c r="D65" s="42">
        <v>426312.11</v>
      </c>
      <c r="E65" s="42">
        <f t="shared" si="0"/>
        <v>0</v>
      </c>
    </row>
    <row r="66" spans="1:5" s="40" customFormat="1" ht="15">
      <c r="A66" s="41" t="s">
        <v>179</v>
      </c>
      <c r="B66" s="30" t="s">
        <v>180</v>
      </c>
      <c r="C66" s="42">
        <v>4449715.55</v>
      </c>
      <c r="D66" s="42">
        <v>4449715.55</v>
      </c>
      <c r="E66" s="42">
        <f t="shared" si="0"/>
        <v>0</v>
      </c>
    </row>
    <row r="67" spans="1:5" s="40" customFormat="1" ht="15">
      <c r="A67" s="41" t="s">
        <v>181</v>
      </c>
      <c r="B67" s="30" t="s">
        <v>182</v>
      </c>
      <c r="C67" s="42">
        <v>21401816.79</v>
      </c>
      <c r="D67" s="42">
        <v>21398928.55</v>
      </c>
      <c r="E67" s="42">
        <f t="shared" si="0"/>
        <v>2888.239999998361</v>
      </c>
    </row>
    <row r="68" spans="1:5" s="40" customFormat="1" ht="15">
      <c r="A68" s="41" t="s">
        <v>183</v>
      </c>
      <c r="B68" s="30" t="s">
        <v>184</v>
      </c>
      <c r="C68" s="42">
        <v>699502.23</v>
      </c>
      <c r="D68" s="42">
        <v>699502.23</v>
      </c>
      <c r="E68" s="42">
        <f t="shared" si="0"/>
        <v>0</v>
      </c>
    </row>
    <row r="69" spans="1:5" s="40" customFormat="1" ht="15">
      <c r="A69" s="41" t="s">
        <v>185</v>
      </c>
      <c r="B69" s="30" t="s">
        <v>186</v>
      </c>
      <c r="C69" s="42">
        <v>1638780.59</v>
      </c>
      <c r="D69" s="42">
        <v>1638470.99</v>
      </c>
      <c r="E69" s="42">
        <f t="shared" si="0"/>
        <v>309.60000000009313</v>
      </c>
    </row>
    <row r="70" spans="1:5" s="40" customFormat="1" ht="15">
      <c r="A70" s="41" t="s">
        <v>187</v>
      </c>
      <c r="B70" s="30" t="s">
        <v>188</v>
      </c>
      <c r="C70" s="42">
        <v>1005113.55</v>
      </c>
      <c r="D70" s="42">
        <v>1005113.55</v>
      </c>
      <c r="E70" s="42">
        <f t="shared" si="0"/>
        <v>0</v>
      </c>
    </row>
    <row r="71" spans="1:5" s="40" customFormat="1" ht="15">
      <c r="A71" s="41" t="s">
        <v>189</v>
      </c>
      <c r="B71" s="30" t="s">
        <v>190</v>
      </c>
      <c r="C71" s="42">
        <v>29614.92</v>
      </c>
      <c r="D71" s="42">
        <v>29614.92</v>
      </c>
      <c r="E71" s="42">
        <f t="shared" si="0"/>
        <v>0</v>
      </c>
    </row>
    <row r="72" spans="1:5" s="40" customFormat="1" ht="15">
      <c r="A72" s="41" t="s">
        <v>191</v>
      </c>
      <c r="B72" s="30" t="s">
        <v>192</v>
      </c>
      <c r="C72" s="42">
        <v>12566105.82</v>
      </c>
      <c r="D72" s="42">
        <v>12566105.82</v>
      </c>
      <c r="E72" s="42">
        <f t="shared" si="0"/>
        <v>0</v>
      </c>
    </row>
    <row r="73" spans="1:5" s="40" customFormat="1" ht="30">
      <c r="A73" s="41" t="s">
        <v>193</v>
      </c>
      <c r="B73" s="30" t="s">
        <v>194</v>
      </c>
      <c r="C73" s="42">
        <v>3475600</v>
      </c>
      <c r="D73" s="42">
        <v>2726270.21</v>
      </c>
      <c r="E73" s="42">
        <f t="shared" si="0"/>
        <v>749329.79</v>
      </c>
    </row>
    <row r="74" spans="1:5" s="40" customFormat="1" ht="30">
      <c r="A74" s="41" t="s">
        <v>195</v>
      </c>
      <c r="B74" s="30" t="s">
        <v>196</v>
      </c>
      <c r="C74" s="42">
        <v>131188.88</v>
      </c>
      <c r="D74" s="42">
        <v>131188.88</v>
      </c>
      <c r="E74" s="42">
        <f t="shared" si="0"/>
        <v>0</v>
      </c>
    </row>
    <row r="75" spans="1:5" s="40" customFormat="1" ht="15">
      <c r="A75" s="41" t="s">
        <v>99</v>
      </c>
      <c r="B75" s="30" t="s">
        <v>100</v>
      </c>
      <c r="C75" s="42">
        <v>153000</v>
      </c>
      <c r="D75" s="42">
        <v>135878.67</v>
      </c>
      <c r="E75" s="42">
        <f aca="true" t="shared" si="1" ref="E75:E91">C75-D75</f>
        <v>17121.329999999987</v>
      </c>
    </row>
    <row r="76" spans="1:5" s="40" customFormat="1" ht="45">
      <c r="A76" s="41" t="s">
        <v>197</v>
      </c>
      <c r="B76" s="30" t="s">
        <v>198</v>
      </c>
      <c r="C76" s="42">
        <v>69012</v>
      </c>
      <c r="D76" s="42">
        <v>69012</v>
      </c>
      <c r="E76" s="42">
        <f t="shared" si="1"/>
        <v>0</v>
      </c>
    </row>
    <row r="77" spans="1:5" s="40" customFormat="1" ht="45">
      <c r="A77" s="41" t="s">
        <v>199</v>
      </c>
      <c r="B77" s="30" t="s">
        <v>200</v>
      </c>
      <c r="C77" s="42">
        <v>36634</v>
      </c>
      <c r="D77" s="42">
        <v>29137.39</v>
      </c>
      <c r="E77" s="42">
        <f t="shared" si="1"/>
        <v>7496.610000000001</v>
      </c>
    </row>
    <row r="78" spans="1:5" s="40" customFormat="1" ht="15">
      <c r="A78" s="41" t="s">
        <v>201</v>
      </c>
      <c r="B78" s="30" t="s">
        <v>202</v>
      </c>
      <c r="C78" s="42">
        <v>6910038.44</v>
      </c>
      <c r="D78" s="42">
        <v>6910038.44</v>
      </c>
      <c r="E78" s="42">
        <f t="shared" si="1"/>
        <v>0</v>
      </c>
    </row>
    <row r="79" spans="1:5" s="40" customFormat="1" ht="30">
      <c r="A79" s="41" t="s">
        <v>203</v>
      </c>
      <c r="B79" s="30" t="s">
        <v>204</v>
      </c>
      <c r="C79" s="42">
        <v>349100</v>
      </c>
      <c r="D79" s="42">
        <v>319730.73</v>
      </c>
      <c r="E79" s="42">
        <f t="shared" si="1"/>
        <v>29369.27000000002</v>
      </c>
    </row>
    <row r="80" spans="1:5" s="40" customFormat="1" ht="30">
      <c r="A80" s="41" t="s">
        <v>129</v>
      </c>
      <c r="B80" s="30" t="s">
        <v>130</v>
      </c>
      <c r="C80" s="42">
        <v>44000</v>
      </c>
      <c r="D80" s="42">
        <v>44000</v>
      </c>
      <c r="E80" s="42">
        <f t="shared" si="1"/>
        <v>0</v>
      </c>
    </row>
    <row r="81" spans="1:5" s="40" customFormat="1" ht="15">
      <c r="A81" s="37" t="s">
        <v>205</v>
      </c>
      <c r="B81" s="38" t="s">
        <v>206</v>
      </c>
      <c r="C81" s="39">
        <v>5432194.12</v>
      </c>
      <c r="D81" s="39">
        <v>5408945.71</v>
      </c>
      <c r="E81" s="39">
        <f t="shared" si="1"/>
        <v>23248.41000000015</v>
      </c>
    </row>
    <row r="82" spans="1:5" s="40" customFormat="1" ht="30">
      <c r="A82" s="41" t="s">
        <v>89</v>
      </c>
      <c r="B82" s="30" t="s">
        <v>90</v>
      </c>
      <c r="C82" s="42">
        <v>540.69</v>
      </c>
      <c r="D82" s="42">
        <v>540.69</v>
      </c>
      <c r="E82" s="42">
        <f t="shared" si="1"/>
        <v>0</v>
      </c>
    </row>
    <row r="83" spans="1:5" s="40" customFormat="1" ht="15">
      <c r="A83" s="41" t="s">
        <v>207</v>
      </c>
      <c r="B83" s="30" t="s">
        <v>208</v>
      </c>
      <c r="C83" s="42">
        <v>2099516.08</v>
      </c>
      <c r="D83" s="42">
        <v>2098756.09</v>
      </c>
      <c r="E83" s="42">
        <f t="shared" si="1"/>
        <v>759.9900000002235</v>
      </c>
    </row>
    <row r="84" spans="1:5" s="40" customFormat="1" ht="15">
      <c r="A84" s="41" t="s">
        <v>209</v>
      </c>
      <c r="B84" s="30" t="s">
        <v>210</v>
      </c>
      <c r="C84" s="42">
        <v>163134.57</v>
      </c>
      <c r="D84" s="42">
        <v>162723.32</v>
      </c>
      <c r="E84" s="42">
        <f t="shared" si="1"/>
        <v>411.25</v>
      </c>
    </row>
    <row r="85" spans="1:5" s="40" customFormat="1" ht="15">
      <c r="A85" s="41" t="s">
        <v>211</v>
      </c>
      <c r="B85" s="30" t="s">
        <v>212</v>
      </c>
      <c r="C85" s="42">
        <v>1076152.66</v>
      </c>
      <c r="D85" s="42">
        <v>1057317.44</v>
      </c>
      <c r="E85" s="42">
        <f t="shared" si="1"/>
        <v>18835.219999999972</v>
      </c>
    </row>
    <row r="86" spans="1:5" s="40" customFormat="1" ht="15">
      <c r="A86" s="41" t="s">
        <v>213</v>
      </c>
      <c r="B86" s="30" t="s">
        <v>214</v>
      </c>
      <c r="C86" s="42">
        <v>1811021.3</v>
      </c>
      <c r="D86" s="42">
        <v>1810116.1</v>
      </c>
      <c r="E86" s="42">
        <f t="shared" si="1"/>
        <v>905.1999999999534</v>
      </c>
    </row>
    <row r="87" spans="1:5" s="40" customFormat="1" ht="15">
      <c r="A87" s="41" t="s">
        <v>215</v>
      </c>
      <c r="B87" s="30" t="s">
        <v>216</v>
      </c>
      <c r="C87" s="42">
        <v>281828.82</v>
      </c>
      <c r="D87" s="42">
        <v>279492.07</v>
      </c>
      <c r="E87" s="42">
        <f t="shared" si="1"/>
        <v>2336.75</v>
      </c>
    </row>
    <row r="88" spans="1:5" s="40" customFormat="1" ht="15">
      <c r="A88" s="37" t="s">
        <v>217</v>
      </c>
      <c r="B88" s="38" t="s">
        <v>218</v>
      </c>
      <c r="C88" s="39">
        <v>8519800</v>
      </c>
      <c r="D88" s="39">
        <v>8319800</v>
      </c>
      <c r="E88" s="39">
        <f t="shared" si="1"/>
        <v>200000</v>
      </c>
    </row>
    <row r="89" spans="1:5" s="40" customFormat="1" ht="15">
      <c r="A89" s="41" t="s">
        <v>219</v>
      </c>
      <c r="B89" s="30" t="s">
        <v>220</v>
      </c>
      <c r="C89" s="42">
        <v>200000</v>
      </c>
      <c r="D89" s="42">
        <v>0</v>
      </c>
      <c r="E89" s="42">
        <f t="shared" si="1"/>
        <v>200000</v>
      </c>
    </row>
    <row r="90" spans="1:5" s="40" customFormat="1" ht="30">
      <c r="A90" s="41" t="s">
        <v>221</v>
      </c>
      <c r="B90" s="30" t="s">
        <v>222</v>
      </c>
      <c r="C90" s="42">
        <v>8319800</v>
      </c>
      <c r="D90" s="42">
        <v>8319800</v>
      </c>
      <c r="E90" s="42">
        <f t="shared" si="1"/>
        <v>0</v>
      </c>
    </row>
    <row r="91" spans="1:5" s="40" customFormat="1" ht="15">
      <c r="A91" s="43" t="s">
        <v>223</v>
      </c>
      <c r="B91" s="44" t="s">
        <v>224</v>
      </c>
      <c r="C91" s="45">
        <v>152332011.9500001</v>
      </c>
      <c r="D91" s="45">
        <v>148958445.30000013</v>
      </c>
      <c r="E91" s="45">
        <f t="shared" si="1"/>
        <v>3373566.649999976</v>
      </c>
    </row>
    <row r="92" spans="1:5" ht="12.75">
      <c r="A92" s="46"/>
      <c r="B92" s="46"/>
      <c r="C92" s="47"/>
      <c r="D92" s="46"/>
      <c r="E92" s="46"/>
    </row>
    <row r="94" spans="2:4" s="18" customFormat="1" ht="15.75">
      <c r="B94" s="23" t="s">
        <v>50</v>
      </c>
      <c r="D94" s="23" t="s">
        <v>51</v>
      </c>
    </row>
  </sheetData>
  <sheetProtection/>
  <mergeCells count="4">
    <mergeCell ref="B2:E2"/>
    <mergeCell ref="B3:E3"/>
    <mergeCell ref="B4:E4"/>
    <mergeCell ref="A6:E6"/>
  </mergeCells>
  <printOptions/>
  <pageMargins left="0.7874015748031497" right="0.7874015748031497" top="0.3937007874015748" bottom="0.3937007874015748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8.75390625" style="2" customWidth="1"/>
    <col min="2" max="2" width="56.00390625" style="2" customWidth="1"/>
    <col min="3" max="3" width="8.00390625" style="2" hidden="1" customWidth="1"/>
    <col min="4" max="4" width="15.75390625" style="2" customWidth="1"/>
    <col min="5" max="5" width="15.25390625" style="2" customWidth="1"/>
    <col min="6" max="6" width="13.25390625" style="2" customWidth="1"/>
    <col min="7" max="16384" width="9.125" style="2" customWidth="1"/>
  </cols>
  <sheetData>
    <row r="1" spans="2:6" ht="12.75">
      <c r="B1" s="56" t="s">
        <v>225</v>
      </c>
      <c r="C1" s="56"/>
      <c r="D1" s="56"/>
      <c r="E1" s="56"/>
      <c r="F1" s="56"/>
    </row>
    <row r="2" spans="2:6" ht="12.75">
      <c r="B2" s="56" t="s">
        <v>48</v>
      </c>
      <c r="C2" s="56"/>
      <c r="D2" s="56"/>
      <c r="E2" s="56"/>
      <c r="F2" s="56"/>
    </row>
    <row r="3" spans="2:6" ht="12.75">
      <c r="B3" s="56" t="s">
        <v>52</v>
      </c>
      <c r="C3" s="56"/>
      <c r="D3" s="56"/>
      <c r="E3" s="56"/>
      <c r="F3" s="56"/>
    </row>
    <row r="4" spans="2:6" ht="12.75">
      <c r="B4" s="56" t="s">
        <v>226</v>
      </c>
      <c r="C4" s="56"/>
      <c r="D4" s="56"/>
      <c r="E4" s="56"/>
      <c r="F4" s="56"/>
    </row>
    <row r="6" spans="1:8" ht="18.75">
      <c r="A6" s="72" t="s">
        <v>227</v>
      </c>
      <c r="B6" s="72"/>
      <c r="C6" s="72"/>
      <c r="D6" s="72"/>
      <c r="E6" s="72"/>
      <c r="F6" s="72"/>
      <c r="G6" s="48"/>
      <c r="H6" s="48"/>
    </row>
    <row r="7" spans="1:6" ht="9.75" customHeight="1">
      <c r="A7" s="72"/>
      <c r="B7" s="72"/>
      <c r="C7" s="72"/>
      <c r="D7" s="72"/>
      <c r="E7" s="72"/>
      <c r="F7" s="72"/>
    </row>
    <row r="8" ht="12.75">
      <c r="F8" s="9" t="s">
        <v>0</v>
      </c>
    </row>
    <row r="9" spans="1:6" s="36" customFormat="1" ht="27.75" customHeight="1">
      <c r="A9" s="24" t="s">
        <v>72</v>
      </c>
      <c r="B9" s="24" t="s">
        <v>73</v>
      </c>
      <c r="C9" s="24" t="s">
        <v>228</v>
      </c>
      <c r="D9" s="24" t="s">
        <v>229</v>
      </c>
      <c r="E9" s="24" t="s">
        <v>230</v>
      </c>
      <c r="F9" s="24" t="s">
        <v>231</v>
      </c>
    </row>
    <row r="10" spans="1:6" s="40" customFormat="1" ht="15">
      <c r="A10" s="49" t="s">
        <v>77</v>
      </c>
      <c r="B10" s="50" t="s">
        <v>78</v>
      </c>
      <c r="C10" s="51">
        <v>145910</v>
      </c>
      <c r="D10" s="51">
        <f>SUM(D11:D12)</f>
        <v>147185.81</v>
      </c>
      <c r="E10" s="51">
        <v>37427.4</v>
      </c>
      <c r="F10" s="51">
        <f aca="true" t="shared" si="0" ref="F10:F30">D10-E10</f>
        <v>109758.41</v>
      </c>
    </row>
    <row r="11" spans="1:6" s="40" customFormat="1" ht="15">
      <c r="A11" s="41" t="s">
        <v>79</v>
      </c>
      <c r="B11" s="30" t="s">
        <v>80</v>
      </c>
      <c r="C11" s="52">
        <v>68400</v>
      </c>
      <c r="D11" s="52">
        <v>69675.81</v>
      </c>
      <c r="E11" s="52">
        <v>37427.4</v>
      </c>
      <c r="F11" s="52">
        <f t="shared" si="0"/>
        <v>32248.409999999996</v>
      </c>
    </row>
    <row r="12" spans="1:6" s="40" customFormat="1" ht="15">
      <c r="A12" s="41" t="s">
        <v>83</v>
      </c>
      <c r="B12" s="30" t="s">
        <v>84</v>
      </c>
      <c r="C12" s="52">
        <v>77510</v>
      </c>
      <c r="D12" s="52">
        <v>77510</v>
      </c>
      <c r="E12" s="52">
        <v>0</v>
      </c>
      <c r="F12" s="52">
        <f t="shared" si="0"/>
        <v>77510</v>
      </c>
    </row>
    <row r="13" spans="1:6" s="40" customFormat="1" ht="15">
      <c r="A13" s="49" t="s">
        <v>87</v>
      </c>
      <c r="B13" s="50" t="s">
        <v>88</v>
      </c>
      <c r="C13" s="51">
        <v>3787624.21</v>
      </c>
      <c r="D13" s="51">
        <f>SUM(D14:D20)</f>
        <v>4189969.17</v>
      </c>
      <c r="E13" s="51">
        <f>SUM(E14:E20)</f>
        <v>3332125.38</v>
      </c>
      <c r="F13" s="51">
        <f t="shared" si="0"/>
        <v>857843.79</v>
      </c>
    </row>
    <row r="14" spans="1:6" s="40" customFormat="1" ht="15">
      <c r="A14" s="41" t="s">
        <v>91</v>
      </c>
      <c r="B14" s="30" t="s">
        <v>92</v>
      </c>
      <c r="C14" s="52">
        <v>570330</v>
      </c>
      <c r="D14" s="52">
        <v>669986.41</v>
      </c>
      <c r="E14" s="52">
        <v>615062.73</v>
      </c>
      <c r="F14" s="52">
        <f t="shared" si="0"/>
        <v>54923.68000000005</v>
      </c>
    </row>
    <row r="15" spans="1:6" s="40" customFormat="1" ht="15">
      <c r="A15" s="41" t="s">
        <v>93</v>
      </c>
      <c r="B15" s="30" t="s">
        <v>94</v>
      </c>
      <c r="C15" s="52">
        <v>131500</v>
      </c>
      <c r="D15" s="52">
        <v>139500</v>
      </c>
      <c r="E15" s="52">
        <v>59888</v>
      </c>
      <c r="F15" s="52">
        <f t="shared" si="0"/>
        <v>79612</v>
      </c>
    </row>
    <row r="16" spans="1:6" s="40" customFormat="1" ht="30">
      <c r="A16" s="41" t="s">
        <v>103</v>
      </c>
      <c r="B16" s="30" t="s">
        <v>104</v>
      </c>
      <c r="C16" s="52">
        <v>13341</v>
      </c>
      <c r="D16" s="52">
        <v>13341</v>
      </c>
      <c r="E16" s="52">
        <v>0</v>
      </c>
      <c r="F16" s="52">
        <f t="shared" si="0"/>
        <v>13341</v>
      </c>
    </row>
    <row r="17" spans="1:6" s="40" customFormat="1" ht="15">
      <c r="A17" s="41" t="s">
        <v>109</v>
      </c>
      <c r="B17" s="30" t="s">
        <v>110</v>
      </c>
      <c r="C17" s="52">
        <v>5000</v>
      </c>
      <c r="D17" s="52">
        <v>31285.65</v>
      </c>
      <c r="E17" s="52">
        <v>13296.09</v>
      </c>
      <c r="F17" s="52">
        <f t="shared" si="0"/>
        <v>17989.56</v>
      </c>
    </row>
    <row r="18" spans="1:6" s="40" customFormat="1" ht="30">
      <c r="A18" s="41" t="s">
        <v>111</v>
      </c>
      <c r="B18" s="30" t="s">
        <v>112</v>
      </c>
      <c r="C18" s="52">
        <v>16000</v>
      </c>
      <c r="D18" s="52">
        <v>284402.9</v>
      </c>
      <c r="E18" s="52">
        <v>53807.31</v>
      </c>
      <c r="F18" s="52">
        <f t="shared" si="0"/>
        <v>230595.59000000003</v>
      </c>
    </row>
    <row r="19" spans="1:6" s="40" customFormat="1" ht="75">
      <c r="A19" s="41" t="s">
        <v>232</v>
      </c>
      <c r="B19" s="30" t="s">
        <v>233</v>
      </c>
      <c r="C19" s="52">
        <v>296856.51</v>
      </c>
      <c r="D19" s="52">
        <v>296856.51</v>
      </c>
      <c r="E19" s="52">
        <v>296856.51</v>
      </c>
      <c r="F19" s="52">
        <f t="shared" si="0"/>
        <v>0</v>
      </c>
    </row>
    <row r="20" spans="1:6" s="40" customFormat="1" ht="45">
      <c r="A20" s="41" t="s">
        <v>234</v>
      </c>
      <c r="B20" s="30" t="s">
        <v>235</v>
      </c>
      <c r="C20" s="52">
        <v>2754596.7</v>
      </c>
      <c r="D20" s="52">
        <v>2754596.7</v>
      </c>
      <c r="E20" s="52">
        <v>2293214.74</v>
      </c>
      <c r="F20" s="52">
        <f t="shared" si="0"/>
        <v>461381.95999999996</v>
      </c>
    </row>
    <row r="21" spans="1:6" s="40" customFormat="1" ht="28.5">
      <c r="A21" s="49" t="s">
        <v>131</v>
      </c>
      <c r="B21" s="50" t="s">
        <v>132</v>
      </c>
      <c r="C21" s="51">
        <f>SUM(C22:C24)</f>
        <v>1404005</v>
      </c>
      <c r="D21" s="51">
        <f>SUM(D22:D24)</f>
        <v>2285454.72</v>
      </c>
      <c r="E21" s="51">
        <f>SUM(E22:E24)</f>
        <v>927821.1799999999</v>
      </c>
      <c r="F21" s="51">
        <f t="shared" si="0"/>
        <v>1357633.5400000003</v>
      </c>
    </row>
    <row r="22" spans="1:6" s="40" customFormat="1" ht="38.25" customHeight="1">
      <c r="A22" s="41" t="s">
        <v>133</v>
      </c>
      <c r="B22" s="30" t="s">
        <v>134</v>
      </c>
      <c r="C22" s="52">
        <v>294005</v>
      </c>
      <c r="D22" s="52">
        <v>1172675.62</v>
      </c>
      <c r="E22" s="52">
        <v>892082.86</v>
      </c>
      <c r="F22" s="52">
        <f t="shared" si="0"/>
        <v>280592.7600000001</v>
      </c>
    </row>
    <row r="23" spans="1:6" s="40" customFormat="1" ht="30">
      <c r="A23" s="41" t="s">
        <v>137</v>
      </c>
      <c r="B23" s="30" t="s">
        <v>138</v>
      </c>
      <c r="C23" s="52">
        <v>0</v>
      </c>
      <c r="D23" s="52">
        <v>2779.1</v>
      </c>
      <c r="E23" s="52">
        <v>0</v>
      </c>
      <c r="F23" s="52">
        <f t="shared" si="0"/>
        <v>2779.1</v>
      </c>
    </row>
    <row r="24" spans="1:6" s="40" customFormat="1" ht="15">
      <c r="A24" s="41" t="s">
        <v>236</v>
      </c>
      <c r="B24" s="30" t="s">
        <v>237</v>
      </c>
      <c r="C24" s="52">
        <v>1110000</v>
      </c>
      <c r="D24" s="52">
        <v>1110000</v>
      </c>
      <c r="E24" s="52">
        <v>35738.32</v>
      </c>
      <c r="F24" s="52">
        <f t="shared" si="0"/>
        <v>1074261.68</v>
      </c>
    </row>
    <row r="25" spans="1:6" s="40" customFormat="1" ht="28.5">
      <c r="A25" s="49" t="s">
        <v>205</v>
      </c>
      <c r="B25" s="50" t="s">
        <v>206</v>
      </c>
      <c r="C25" s="51">
        <v>137200</v>
      </c>
      <c r="D25" s="51">
        <f>SUM(D26:D29)</f>
        <v>191760</v>
      </c>
      <c r="E25" s="51">
        <f>SUM(E26:E29)</f>
        <v>176803.75</v>
      </c>
      <c r="F25" s="51">
        <f t="shared" si="0"/>
        <v>14956.25</v>
      </c>
    </row>
    <row r="26" spans="1:6" s="40" customFormat="1" ht="15">
      <c r="A26" s="41" t="s">
        <v>207</v>
      </c>
      <c r="B26" s="30" t="s">
        <v>208</v>
      </c>
      <c r="C26" s="52">
        <v>35400</v>
      </c>
      <c r="D26" s="52">
        <v>35400</v>
      </c>
      <c r="E26" s="52">
        <v>25843.21</v>
      </c>
      <c r="F26" s="52">
        <f t="shared" si="0"/>
        <v>9556.79</v>
      </c>
    </row>
    <row r="27" spans="1:6" s="40" customFormat="1" ht="15">
      <c r="A27" s="41" t="s">
        <v>209</v>
      </c>
      <c r="B27" s="30" t="s">
        <v>210</v>
      </c>
      <c r="C27" s="52">
        <v>1300</v>
      </c>
      <c r="D27" s="52">
        <v>2880</v>
      </c>
      <c r="E27" s="52">
        <v>2658</v>
      </c>
      <c r="F27" s="52">
        <f t="shared" si="0"/>
        <v>222</v>
      </c>
    </row>
    <row r="28" spans="1:6" s="40" customFormat="1" ht="30">
      <c r="A28" s="41" t="s">
        <v>211</v>
      </c>
      <c r="B28" s="30" t="s">
        <v>212</v>
      </c>
      <c r="C28" s="52">
        <v>8000</v>
      </c>
      <c r="D28" s="52">
        <v>8000</v>
      </c>
      <c r="E28" s="52">
        <v>5754.41</v>
      </c>
      <c r="F28" s="52">
        <f t="shared" si="0"/>
        <v>2245.59</v>
      </c>
    </row>
    <row r="29" spans="1:6" s="40" customFormat="1" ht="15">
      <c r="A29" s="41" t="s">
        <v>213</v>
      </c>
      <c r="B29" s="30" t="s">
        <v>214</v>
      </c>
      <c r="C29" s="52">
        <v>92500</v>
      </c>
      <c r="D29" s="52">
        <v>145480</v>
      </c>
      <c r="E29" s="52">
        <v>142548.13</v>
      </c>
      <c r="F29" s="52">
        <f t="shared" si="0"/>
        <v>2931.8699999999953</v>
      </c>
    </row>
    <row r="30" spans="1:6" s="40" customFormat="1" ht="28.5">
      <c r="A30" s="49" t="s">
        <v>217</v>
      </c>
      <c r="B30" s="50" t="s">
        <v>218</v>
      </c>
      <c r="C30" s="51">
        <v>6082843.7</v>
      </c>
      <c r="D30" s="51">
        <v>6082843.7</v>
      </c>
      <c r="E30" s="51">
        <v>5841596</v>
      </c>
      <c r="F30" s="51">
        <f t="shared" si="0"/>
        <v>241247.7000000002</v>
      </c>
    </row>
    <row r="31" spans="1:6" s="40" customFormat="1" ht="45">
      <c r="A31" s="41" t="s">
        <v>234</v>
      </c>
      <c r="B31" s="30" t="s">
        <v>235</v>
      </c>
      <c r="C31" s="52">
        <v>6082843.7</v>
      </c>
      <c r="D31" s="52">
        <v>6082843.7</v>
      </c>
      <c r="E31" s="52">
        <v>5841596</v>
      </c>
      <c r="F31" s="52">
        <f>D31-E31</f>
        <v>241247.7000000002</v>
      </c>
    </row>
    <row r="32" spans="1:6" s="40" customFormat="1" ht="15">
      <c r="A32" s="49" t="s">
        <v>223</v>
      </c>
      <c r="B32" s="53" t="s">
        <v>224</v>
      </c>
      <c r="C32" s="54">
        <f>C10+C13+C21+C25+C30</f>
        <v>11557582.91</v>
      </c>
      <c r="D32" s="54">
        <f>D10+D13+D21+D25+D30</f>
        <v>12897213.399999999</v>
      </c>
      <c r="E32" s="54">
        <f>E10+E13+E21+E25+E30</f>
        <v>10315773.71</v>
      </c>
      <c r="F32" s="54">
        <f>F10+F13+F21+F25+F30</f>
        <v>2581439.6900000004</v>
      </c>
    </row>
    <row r="33" spans="1:6" ht="12.75">
      <c r="A33" s="46"/>
      <c r="B33" s="46"/>
      <c r="C33" s="55"/>
      <c r="D33" s="55"/>
      <c r="E33" s="55"/>
      <c r="F33" s="55"/>
    </row>
    <row r="34" ht="12.75">
      <c r="D34" s="6"/>
    </row>
    <row r="35" spans="2:4" s="18" customFormat="1" ht="15.75">
      <c r="B35" s="23" t="s">
        <v>50</v>
      </c>
      <c r="D35" s="23" t="s">
        <v>51</v>
      </c>
    </row>
  </sheetData>
  <sheetProtection/>
  <mergeCells count="6">
    <mergeCell ref="A7:F7"/>
    <mergeCell ref="A6:F6"/>
    <mergeCell ref="B4:F4"/>
    <mergeCell ref="B1:F1"/>
    <mergeCell ref="B2:F2"/>
    <mergeCell ref="B3:F3"/>
  </mergeCells>
  <printOptions/>
  <pageMargins left="0.7086614173228347" right="0.31496062992125984" top="0.7874015748031497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Admin</cp:lastModifiedBy>
  <cp:lastPrinted>2015-02-25T10:12:11Z</cp:lastPrinted>
  <dcterms:created xsi:type="dcterms:W3CDTF">2015-02-08T09:18:38Z</dcterms:created>
  <dcterms:modified xsi:type="dcterms:W3CDTF">2015-03-13T10:10:47Z</dcterms:modified>
  <cp:category/>
  <cp:version/>
  <cp:contentType/>
  <cp:contentStatus/>
</cp:coreProperties>
</file>