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10110" activeTab="7"/>
  </bookViews>
  <sheets>
    <sheet name="Лист1" sheetId="1" r:id="rId1"/>
    <sheet name="Лист1 (2)" sheetId="2" r:id="rId2"/>
    <sheet name="Лист1 (3)" sheetId="3" r:id="rId3"/>
    <sheet name="Лист1 (4)" sheetId="4" r:id="rId4"/>
    <sheet name="Лист1 (5)" sheetId="5" r:id="rId5"/>
    <sheet name="Лист1 (6)" sheetId="6" r:id="rId6"/>
    <sheet name="Лист1 (7)" sheetId="7" r:id="rId7"/>
    <sheet name="Лист1 (8)" sheetId="8" r:id="rId8"/>
  </sheets>
  <definedNames>
    <definedName name="_xlnm.Print_Titles" localSheetId="1">'Лист1 (2)'!$11:$11</definedName>
    <definedName name="_xlnm.Print_Titles" localSheetId="2">'Лист1 (3)'!$11:$11</definedName>
    <definedName name="_xlnm.Print_Titles" localSheetId="3">'Лист1 (4)'!$11:$11</definedName>
    <definedName name="_xlnm.Print_Titles" localSheetId="6">'Лист1 (7)'!$9:$10</definedName>
    <definedName name="_xlnm.Print_Titles" localSheetId="7">'Лист1 (8)'!$13:$13</definedName>
    <definedName name="_xlnm.Print_Area" localSheetId="6">'Лист1 (7)'!$A$1:$G$35</definedName>
    <definedName name="_xlnm.Print_Area" localSheetId="7">'Лист1 (8)'!$A$1:$G$50</definedName>
  </definedNames>
  <calcPr fullCalcOnLoad="1"/>
</workbook>
</file>

<file path=xl/sharedStrings.xml><?xml version="1.0" encoding="utf-8"?>
<sst xmlns="http://schemas.openxmlformats.org/spreadsheetml/2006/main" count="670" uniqueCount="361">
  <si>
    <t>Додаток 1</t>
  </si>
  <si>
    <t>До рішення районної ради</t>
  </si>
  <si>
    <t>(грн.)</t>
  </si>
  <si>
    <t>Код</t>
  </si>
  <si>
    <t>Найменування доходів згідно із бюджетною класифікацією</t>
  </si>
  <si>
    <t>Загальний фонд</t>
  </si>
  <si>
    <t>Спеціальний фонд</t>
  </si>
  <si>
    <t>Разом</t>
  </si>
  <si>
    <t>у т.ч. бюджет розвитку</t>
  </si>
  <si>
    <t>6=(гр.3+гр.4)</t>
  </si>
  <si>
    <t>Офіційні трансферти  </t>
  </si>
  <si>
    <t>Від органів державного управління  </t>
  </si>
  <si>
    <t>Дотації  </t>
  </si>
  <si>
    <t>Додаткова дотація з державного бюджету на вирівнювання фінансової забезпеченості місцевих бюджетів </t>
  </si>
  <si>
    <t>Субвенції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</si>
  <si>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</si>
  <si>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t>
  </si>
  <si>
    <t>Субвенція з державного бюджету місцевим бюджетам на здійснення заходів щодо соціально-економічного розвитку окремих територій</t>
  </si>
  <si>
    <t>ВСЬОГО ДОХОДІВ</t>
  </si>
  <si>
    <t>Заступник голови ради</t>
  </si>
  <si>
    <t>П.В.Ковальчук</t>
  </si>
  <si>
    <t>Зміни до доходів Радивилівського районного бюджету на 2014 рік</t>
  </si>
  <si>
    <t>від 12.12.2014 № 604</t>
  </si>
  <si>
    <t>Додаток 2</t>
  </si>
  <si>
    <t>Зміни до видатків Радивилівського районного бюджету на 2014 рік</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</si>
  <si>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</si>
  <si>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</si>
  <si>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</si>
  <si>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</si>
  <si>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</si>
  <si>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</si>
  <si>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</si>
  <si>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</si>
  <si>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</si>
  <si>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</si>
  <si>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</si>
  <si>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</si>
  <si>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бюджет розвитку</t>
  </si>
  <si>
    <t>капітальні видатки за рахунок коштів, що передаються із загального фонду до бюджету розвитку (спеціального фонду)</t>
  </si>
  <si>
    <t>13=3+6</t>
  </si>
  <si>
    <t>010000</t>
  </si>
  <si>
    <t>Державне управління</t>
  </si>
  <si>
    <t>010116</t>
  </si>
  <si>
    <t>Органи місцевого самоврядування</t>
  </si>
  <si>
    <t>070000</t>
  </si>
  <si>
    <t>Освіта</t>
  </si>
  <si>
    <t>070701</t>
  </si>
  <si>
    <t>Заклади післядипломної освіти III - IV рівнів акредитації (академії, інститути, центри підвищення кваліфікації, перепідготовки, вдосконалення)</t>
  </si>
  <si>
    <t>080000</t>
  </si>
  <si>
    <t>Охорона здоров`я</t>
  </si>
  <si>
    <t>080101</t>
  </si>
  <si>
    <t>Лікарні</t>
  </si>
  <si>
    <t>081007</t>
  </si>
  <si>
    <t>Програми і централізовані заходи боротьби з туберкульозом</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</si>
  <si>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</si>
  <si>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</si>
  <si>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</si>
  <si>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</si>
  <si>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</si>
  <si>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t>
  </si>
  <si>
    <t>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</si>
  <si>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</si>
  <si>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</si>
  <si>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</si>
  <si>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</si>
  <si>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</si>
  <si>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</si>
  <si>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</si>
  <si>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</si>
  <si>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</si>
  <si>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</si>
  <si>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</si>
  <si>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</si>
  <si>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</si>
  <si>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</si>
  <si>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</si>
  <si>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</si>
  <si>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</si>
  <si>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</si>
  <si>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</si>
  <si>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</si>
  <si>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</si>
  <si>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</si>
  <si>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</si>
  <si>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</si>
  <si>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090412</t>
  </si>
  <si>
    <t>Інші видатки на соціальний захист населення</t>
  </si>
  <si>
    <t>091204</t>
  </si>
  <si>
    <t>Територіальні центри соціального обслуговування (надання соціальних послуг)</t>
  </si>
  <si>
    <t>091300</t>
  </si>
  <si>
    <t>Державна соціальна допомога інвалідам з дитинства та дітям-інвалідам</t>
  </si>
  <si>
    <t>110000</t>
  </si>
  <si>
    <t>Культура і мистецтво</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</si>
  <si>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</si>
  <si>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</si>
  <si>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</si>
  <si>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</si>
  <si>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</si>
  <si>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</si>
  <si>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</si>
  <si>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</si>
  <si>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</si>
  <si>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</si>
  <si>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130000</t>
  </si>
  <si>
    <t>Фізична культура і спорт</t>
  </si>
  <si>
    <t>130107</t>
  </si>
  <si>
    <t>Утримання та навчально-тренувальна робота дитячо-юнацьких спортивних шкіл</t>
  </si>
  <si>
    <t>150000</t>
  </si>
  <si>
    <t>Будівництво</t>
  </si>
  <si>
    <t>150101</t>
  </si>
  <si>
    <t>Капітальні вкладення</t>
  </si>
  <si>
    <t>250000</t>
  </si>
  <si>
    <t>Видатки, не віднесені до основних груп</t>
  </si>
  <si>
    <t>250404</t>
  </si>
  <si>
    <t>Інші видатки</t>
  </si>
  <si>
    <t>Разом видатків</t>
  </si>
  <si>
    <t>Між бюджетні трансферти</t>
  </si>
  <si>
    <t>Субвенції</t>
  </si>
  <si>
    <t>250352</t>
  </si>
  <si>
    <t>Субвенція на проведення видатків місцевих бюджетів, що враховуються при визначенні обсягу міжбюджетних трансфертів</t>
  </si>
  <si>
    <t>Всього видатків</t>
  </si>
  <si>
    <t>Додаток 3</t>
  </si>
  <si>
    <t>Зміни до розподілу видатків Радивилівського районного бюджету на 2014 рік</t>
  </si>
  <si>
    <t>за головними розпорядниками коштів</t>
  </si>
  <si>
    <t>Код типової відомчої класифікації видатків</t>
  </si>
  <si>
    <t>Назва головного розпорядника коштів</t>
  </si>
  <si>
    <t>01</t>
  </si>
  <si>
    <t>Радивилівська районна рада</t>
  </si>
  <si>
    <t>03</t>
  </si>
  <si>
    <t>Радивилівська районна державна адміністрація</t>
  </si>
  <si>
    <t>15</t>
  </si>
  <si>
    <t>Управління праці та соціального захисту населення районної державної адміністрації</t>
  </si>
  <si>
    <t>24</t>
  </si>
  <si>
    <t>Відділ культури і туризму районної державної адміністрації</t>
  </si>
  <si>
    <t>Додаток 3.1</t>
  </si>
  <si>
    <t>Код програмної класифікації видатків та кредитування місцевих бюджетів</t>
  </si>
  <si>
    <t>Найменування програми/підпрограми видатків та кредитування місцевих бюджетів</t>
  </si>
  <si>
    <t>14=4+7</t>
  </si>
  <si>
    <t>0100000</t>
  </si>
  <si>
    <t>0110000</t>
  </si>
  <si>
    <t>0110060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</si>
  <si>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 </t>
  </si>
  <si>
    <t>0300000</t>
  </si>
  <si>
    <t>0310000</t>
  </si>
  <si>
    <t>0311000</t>
  </si>
  <si>
    <t>Освіта </t>
  </si>
  <si>
    <t>0311140</t>
  </si>
  <si>
    <t xml:space="preserve">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 </t>
  </si>
  <si>
    <t>0312000</t>
  </si>
  <si>
    <t>0312010</t>
  </si>
  <si>
    <t xml:space="preserve">Багатопрофільна стаціонарна медична допомога населенню </t>
  </si>
  <si>
    <t>0312240</t>
  </si>
  <si>
    <t>Програма і централізовані заходи боротьби з туберкульозом</t>
  </si>
  <si>
    <t>0313000</t>
  </si>
  <si>
    <t>0313100</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</si>
  <si>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</si>
  <si>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0313104</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</si>
  <si>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</si>
  <si>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0315000</t>
  </si>
  <si>
    <t>Фізична культура і спорт </t>
  </si>
  <si>
    <t>0315020</t>
  </si>
  <si>
    <t xml:space="preserve">Діяльність закладів фізичної культури і спорту </t>
  </si>
  <si>
    <t>0315022</t>
  </si>
  <si>
    <t xml:space="preserve">Утримання та навчально-тренувальна робота комунальних дитячо-юнацьких спортивних шкіл </t>
  </si>
  <si>
    <t>0316300</t>
  </si>
  <si>
    <t>0316310</t>
  </si>
  <si>
    <t>Реалізація заходів щодо інвестиційного розвитку території</t>
  </si>
  <si>
    <t>0318000</t>
  </si>
  <si>
    <t>Видатки, не віднесені до основних груп </t>
  </si>
  <si>
    <t>0318410</t>
  </si>
  <si>
    <t>0318600</t>
  </si>
  <si>
    <t>Інші видатки </t>
  </si>
  <si>
    <t>1500000</t>
  </si>
  <si>
    <t>1510000</t>
  </si>
  <si>
    <t>1513000</t>
  </si>
  <si>
    <t>Соціальний захист та соціальне забезпечення </t>
  </si>
  <si>
    <t>1513010</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</si>
  <si>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</si>
  <si>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1513011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</si>
  <si>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</si>
  <si>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1513012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</si>
  <si>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t>
  </si>
  <si>
    <t xml:space="preserve">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</si>
  <si>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</si>
  <si>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</si>
  <si>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1513014</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</si>
  <si>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 громадянам, передбаченим пунктом "ї" частини першої статті 77 Основ законодавства про охорону здоров'я ,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 </t>
  </si>
  <si>
    <t>1513015</t>
  </si>
  <si>
    <t xml:space="preserve">Надання пільг багатодітним сім'ям на житлово-комунальні послуги </t>
  </si>
  <si>
    <t xml:space="preserve">Надання субсидій населенню для відшкодування витрат на оплату житлово-комунальних послуг </t>
  </si>
  <si>
    <t>1513040</t>
  </si>
  <si>
    <t xml:space="preserve">Надання допомоги сім'ям з дітьми, малозабезпеченим сім'ям, інвалідам з дитинства, дітям-інвалідам та тимчасової допомоги дітям </t>
  </si>
  <si>
    <t>1513041</t>
  </si>
  <si>
    <t xml:space="preserve">Надання допомоги у зв'язку з вагітністю і пологами </t>
  </si>
  <si>
    <t>1513042</t>
  </si>
  <si>
    <t xml:space="preserve">Надання допомоги на догляд за дитиною віком до трьох років </t>
  </si>
  <si>
    <t>1513043</t>
  </si>
  <si>
    <t xml:space="preserve">Надання допомоги при народженні дитини </t>
  </si>
  <si>
    <t>1513044</t>
  </si>
  <si>
    <t xml:space="preserve">Надання допомоги на дітей, над якими встановлено опіку чи піклування </t>
  </si>
  <si>
    <t>1513045</t>
  </si>
  <si>
    <t xml:space="preserve">Надання допомоги на дітей одиноким матерям </t>
  </si>
  <si>
    <t>1513046</t>
  </si>
  <si>
    <t xml:space="preserve">Надання тимчасової державної допомоги дітям </t>
  </si>
  <si>
    <t>1513047</t>
  </si>
  <si>
    <t xml:space="preserve">Надання допомоги при усиновленні дитини </t>
  </si>
  <si>
    <t>1513048</t>
  </si>
  <si>
    <t xml:space="preserve">Надання державної соціальної допомоги малозабезпеченим сім'ям </t>
  </si>
  <si>
    <t>1513049</t>
  </si>
  <si>
    <t xml:space="preserve">Надання державної соціальної допомоги інвалідам з дитинства та дітям-інвалідам </t>
  </si>
  <si>
    <t>1513400</t>
  </si>
  <si>
    <t>Інші видатки на соціальний захист населення </t>
  </si>
  <si>
    <t>1518000</t>
  </si>
  <si>
    <t>1518410</t>
  </si>
  <si>
    <t>2400000</t>
  </si>
  <si>
    <t>2410000</t>
  </si>
  <si>
    <t>2414000</t>
  </si>
  <si>
    <t>Культура і мистецтво </t>
  </si>
  <si>
    <t>2414060</t>
  </si>
  <si>
    <t xml:space="preserve">Бібліотеки </t>
  </si>
  <si>
    <t>2414070</t>
  </si>
  <si>
    <t xml:space="preserve">Музеї і виставки </t>
  </si>
  <si>
    <t>2414090</t>
  </si>
  <si>
    <t xml:space="preserve">Палаци і будинки культури, клуби та інші заклади клубного типу </t>
  </si>
  <si>
    <t>2414100</t>
  </si>
  <si>
    <t xml:space="preserve">Школи естетичного виховання дітей </t>
  </si>
  <si>
    <t>2414800</t>
  </si>
  <si>
    <t xml:space="preserve">Інші культурно-освітні заклади та заходи </t>
  </si>
  <si>
    <t>ПРОЕКТ</t>
  </si>
  <si>
    <t>Додаток 4</t>
  </si>
  <si>
    <t xml:space="preserve">До рішення районної ради </t>
  </si>
  <si>
    <t>від 12.12.2014 року № 604</t>
  </si>
  <si>
    <t>Зміни до показників міжбюджетних трансфертів
між Радивилівським районним бюджетом та іншими бюджетами на 2014 рік</t>
  </si>
  <si>
    <t>Код бюджету</t>
  </si>
  <si>
    <t>Найменування адміністративно-територіальної одиниці</t>
  </si>
  <si>
    <t>Міжбюджетні трансферти</t>
  </si>
  <si>
    <t>Субвенція на проведення видатків місцевих бюджетів, що враховуються при визначенні обсягу міжбюджетних трансфертів (на заробітну плату та нарахування на заробітну плату)</t>
  </si>
  <si>
    <t>субвенція на проведення видатків місцевих бюджетів, що враховуються при визначенні обсягу міжбюджетних трансфертів, на обслуговування осіб з обмеженими фізичними можливостями для Рівненського обласного центру професійної реабілітації інвалідів</t>
  </si>
  <si>
    <t>заходи з реалізації проектів-переможців обласного конкурсу проектів розвитку територіальних громад 2013 року</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</si>
  <si>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</si>
  <si>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м.Радивилів</t>
  </si>
  <si>
    <t>Разом по бюджетах міст районного значення</t>
  </si>
  <si>
    <t>Башарівка</t>
  </si>
  <si>
    <t>Березини</t>
  </si>
  <si>
    <t>Боратин</t>
  </si>
  <si>
    <t>Бугаївка</t>
  </si>
  <si>
    <t>Добривода</t>
  </si>
  <si>
    <t>Дружба</t>
  </si>
  <si>
    <t>Жовтневе</t>
  </si>
  <si>
    <t>Іващуки</t>
  </si>
  <si>
    <t>Козин</t>
  </si>
  <si>
    <t>Крупець</t>
  </si>
  <si>
    <t>Михайлівка</t>
  </si>
  <si>
    <t>Немирівка</t>
  </si>
  <si>
    <t>Підзамче</t>
  </si>
  <si>
    <t>Пляшева</t>
  </si>
  <si>
    <t>Пустоівання</t>
  </si>
  <si>
    <t>Рідків</t>
  </si>
  <si>
    <t>Сестрятин</t>
  </si>
  <si>
    <t>Ситно</t>
  </si>
  <si>
    <t>Теслугів</t>
  </si>
  <si>
    <t>Хотин</t>
  </si>
  <si>
    <t>Разом по бюджетах сіл</t>
  </si>
  <si>
    <t>Обласний бюджет</t>
  </si>
  <si>
    <t>ВСЬОГО</t>
  </si>
  <si>
    <t>Додаток 6</t>
  </si>
  <si>
    <t>Зміни до джерел фінансування Радивилівського районного бюджету на 2014 рік</t>
  </si>
  <si>
    <t>Назва</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</si>
  <si>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</si>
  <si>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</si>
  <si>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</si>
  <si>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</si>
  <si>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</si>
  <si>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</si>
  <si>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</si>
  <si>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Додаток 7</t>
  </si>
  <si>
    <t>Зміни до переліку об’єктів,
видатки на які у 2014 році будуть проводитися за рахунок коштів бюджету розвитку районного бюджету</t>
  </si>
  <si>
    <t>Код типової відомчої класифікації видатків місцевих бюджетів</t>
  </si>
  <si>
    <t>Назва об'єктів відповідно до проектно-кошторисної документації; тощо</t>
  </si>
  <si>
    <t>Загальний обсяг фінансування будівництва</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</si>
  <si>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</si>
  <si>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</si>
  <si>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Разом видатків на поточний рік</t>
  </si>
  <si>
    <t>1</t>
  </si>
  <si>
    <t>2</t>
  </si>
  <si>
    <t>3</t>
  </si>
  <si>
    <t>4</t>
  </si>
  <si>
    <t>5</t>
  </si>
  <si>
    <t>6</t>
  </si>
  <si>
    <t>7</t>
  </si>
  <si>
    <t>Районна рада</t>
  </si>
  <si>
    <t>Відділ освіти районної державної адміністрації</t>
  </si>
  <si>
    <t>070201</t>
  </si>
  <si>
    <t>Загальноосвітні школи (в т. ч. школа-дитячий садок, інтернат при школі), спеціалізовані школи, ліцеї, гімназії, колегіуми </t>
  </si>
  <si>
    <t>Будівництво генератора модульного типу ТМ-200 потужністю 198 кВТ на твердому паливі в Жовтневій ЗОШ І-ІІІ ступенів Радивилівської районної ради, Рівненської області, в с.Жовтневе Радивилівського району Рівненської області</t>
  </si>
  <si>
    <t>Реконструкція (технічне переоснащення) газової котельні із встановленням 2-х твердопаливних котлів в Козинському НВК "ЗОШ І-ІІІ ступенів-колегіум" Радивилівської районної ради Рівненської області в с.Козин, Радивилівського району</t>
  </si>
  <si>
    <t>Районна державна адміністрація</t>
  </si>
  <si>
    <t>080800</t>
  </si>
  <si>
    <t>Центри первинної медичної (медико-санітарної) допомоги</t>
  </si>
  <si>
    <t>091101</t>
  </si>
  <si>
    <t>Утримання центрів соціальних служб для сім`ї, дітей та молоді</t>
  </si>
  <si>
    <t>Модернізація котельні Радивилівської лікарні, (котла КБНГ-2,5 з встановленням пелетного пальника) по вул. Садова, 4  м.Радивилів</t>
  </si>
  <si>
    <t xml:space="preserve">Всього </t>
  </si>
  <si>
    <t>Додаток 8</t>
  </si>
  <si>
    <t>Зміни до переліку районних програм
які фінансуватимуться за рахунок коштів Радивилівського районного бюджету у 2014 році</t>
  </si>
  <si>
    <t xml:space="preserve">Загальний фонд </t>
  </si>
  <si>
    <t xml:space="preserve">Спеціальний фонд </t>
  </si>
  <si>
    <t xml:space="preserve">Разом </t>
  </si>
  <si>
    <t>Код типової класифікації видатків та кредитування місцевих бюджетів</t>
  </si>
  <si>
    <t>Найменування програми</t>
  </si>
  <si>
    <t>Сума</t>
  </si>
  <si>
    <t>Перiодичнi видання (газети та журнали)</t>
  </si>
  <si>
    <t>Програма підтримки Радивилівської районної газети "Прапор перемоги" на 2012-2016 роки</t>
  </si>
  <si>
    <t>Програма забезпечення депутатської діяльності депутатів Радивилівської районної ради на 2012-2015 рр.</t>
  </si>
  <si>
    <t>Програма відзначення державних та професійних свят, ювілейних дат, вшанування та заохочення за заслуги перед Радивилівським районном, здійснення представницьких та інших заходів на 2012-2015рр.</t>
  </si>
  <si>
    <t>Програми в галузі сільського господарства, лісового господарства, рибальства та мисливства</t>
  </si>
  <si>
    <t>Програма розвитку молочного скотарства та сервісного обслуговування худоби населення району на період до 2015 року</t>
  </si>
  <si>
    <t>100202</t>
  </si>
  <si>
    <t>Водопровідно-каналізаційне господарство</t>
  </si>
  <si>
    <t>Програма реформування і розвитку сільського комунального господарства Радивилівського району на 2011-2015 роки</t>
  </si>
  <si>
    <t>081002</t>
  </si>
  <si>
    <t>Iншi заходи по охоронi здоров`я</t>
  </si>
  <si>
    <t>Районна програма запобігання та лікування серцево-судинних та судинно-мозкових захворювань на 2012-2016 роки</t>
  </si>
  <si>
    <t>Районна програма "Діти Рівненщини" 2010-2015рр.</t>
  </si>
  <si>
    <t>Районна програма "Якісні ліки - здорова нація" на 2010-2014 рр</t>
  </si>
  <si>
    <t>Районна цільова соціальна програма протидії захворюванню на туберкульоз на 2013-2016 роки</t>
  </si>
  <si>
    <t>Районна цільова соціальна програма профілактики, діагностики та лікування вірусних гепатитів на період до 2016 року</t>
  </si>
  <si>
    <t>Програма боротьби з онкологічними захворюваннями на період до 2016 року</t>
  </si>
  <si>
    <t>Iншi видатки на соціальний захист населення</t>
  </si>
  <si>
    <t>Програма соціально-медичної реабілітації інвалідів та осіб похилого віку в Радивилівському районі на 2011-2015 роки</t>
  </si>
  <si>
    <t>091103</t>
  </si>
  <si>
    <t>Соціальні програми i заходи державних органiв у справах молоді</t>
  </si>
  <si>
    <t>Програма підтримки молоді в районі на 2009-2015 роки</t>
  </si>
  <si>
    <t>Районна програма забезпечення житлом дітей сиріт, дітей позбавлених батьківського піклування та осіб з їх числа на 2013-2015рр.</t>
  </si>
  <si>
    <t xml:space="preserve">Інші заходи, пов'язані з економічною діяльністю </t>
  </si>
  <si>
    <t>Про комплексну програму забезпечення містобудівною документацією населених пунктів та територій Радивилівського району на 2011-2015 роки</t>
  </si>
  <si>
    <t>Підтримка малого і середнього підприємництва</t>
  </si>
  <si>
    <t>Програма розвитку малого і середнього підприємництва в Радивилівському раоні на 2013-2014 роки</t>
  </si>
  <si>
    <t>Районна програма створення місцевого та об'єктових резервів для запобігання, ліквідації надзвичайних ситуацій техногенного і природного характеру та їх наслідків на 2011-2015 роки</t>
  </si>
  <si>
    <t>090802</t>
  </si>
  <si>
    <t>Інші програми соціального захисту дітей</t>
  </si>
  <si>
    <t>Про план заходів з виконання у 2014-2016 роках Загальнодержавної програми «Національний план дій щодо реалізації Конвенції ООН про права дитини» на період до 2016 року</t>
  </si>
  <si>
    <t>Надання державного пільгового кредиту індивідуальним сільським забудовникам</t>
  </si>
  <si>
    <t>Районна цільова  програма  індивідуального житлового будівництва у сільській місцевості "Власний дім" на 2010-2015 роки</t>
  </si>
  <si>
    <t>Проведення навчально-тренувальних зборів і змагань з неолімпійських видів спорту</t>
  </si>
  <si>
    <t>Програма розвитку фізичної культури і спорту в Радивилівському районі на 2014-2016 роки</t>
  </si>
  <si>
    <t xml:space="preserve">Проведення навчально-тренувальних зборів і змагань </t>
  </si>
  <si>
    <t>130201</t>
  </si>
  <si>
    <t>Проведення навчально-тренувальних зборів і змагань (які проводяться громадськими організаціями фізкультурно-спортивної спрямованості)</t>
  </si>
  <si>
    <t>091102</t>
  </si>
  <si>
    <t>Програми і заходи для центрів соціальних служб для сім"ї, дітей та молоді</t>
  </si>
  <si>
    <t>Районна програма профілактики негативних явищ у молодіжному середовищі на 2009-2015 роки</t>
  </si>
  <si>
    <t>Відділ культури і туризму районної державної адміністрації*</t>
  </si>
  <si>
    <t>Програма розвитку культури Радивилівського району на період до 2017 року</t>
  </si>
  <si>
    <t>Районна програма "Ветеран" на 2012-2015 роки, в тому числі:</t>
  </si>
  <si>
    <t>надання одноразової грошової допомоги громадянам, які опинилися в скрутному матеріальному становищі</t>
  </si>
  <si>
    <t>надання матеріальної допомоги батькам, членам сімей загиблих в антитерористичній операції</t>
  </si>
  <si>
    <t>підтримка ветеранських організацій</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</si>
  <si>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</si>
  <si>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</si>
  <si>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Районна програма відпочинку та оздоровлення дітей на 2014-2017 роки</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</si>
</sst>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_-* #,##0.0\ &quot;грн.&quot;_-;\-* #,##0.0\ &quot;грн.&quot;_-;_-* &quot;-&quot;?\ &quot;грн.&quot;_-;_-@_-"/>
    <numFmt numFmtId="182" formatCode="_-* #,##0.0\ _г_р_н_._-;\-* #,##0.0\ _г_р_н_._-;_-* &quot;-&quot;?\ _г_р_н_._-;_-@_-"/>
    <numFmt numFmtId="183" formatCode="_-* #,##0.000\ _г_р_н_._-;\-* #,##0.000\ _г_р_н_._-;_-* &quot;-&quot;??\ _г_р_н_._-;_-@_-"/>
    <numFmt numFmtId="184" formatCode="_-* #,##0.0\ _г_р_н_._-;\-* #,##0.0\ _г_р_н_._-;_-* &quot;-&quot;??\ _г_р_н_._-;_-@_-"/>
    <numFmt numFmtId="185" formatCode="_-* #,##0\ _г_р_н_._-;\-* #,##0\ _г_р_н_._-;_-* &quot;-&quot;??\ _г_р_н_._-;_-@_-"/>
    <numFmt numFmtId="186" formatCode="#,##0.00\ _г_р_н_."/>
    <numFmt numFmtId="187" formatCode="#,##0.00\ &quot;грн.&quot;"/>
    <numFmt numFmtId="188" formatCode="#,##0.0\ _г_р_н_."/>
    <numFmt numFmtId="189" formatCode="#,##0\ _г_р_н_."/>
    <numFmt numFmtId="190" formatCode="_-* #,##0.00\ _г_р_н_._-;\-* #,##0.00\ _г_р_н_._-;_-* &quot;-&quot;?\ _г_р_н_._-;_-@_-"/>
    <numFmt numFmtId="191" formatCode="#,##0.0"/>
    <numFmt numFmtId="192" formatCode="_-* #,##0\ _г_р_н_._-;\-* #,##0\ _г_р_н_._-;_-* &quot;-&quot;?\ _г_р_н_._-;_-@_-"/>
    <numFmt numFmtId="193" formatCode="[$-422]d\ mmmm\ yyyy&quot; р.&quot;"/>
  </numFmts>
  <fonts count="43">
    <font>
      <sz val="10"/>
      <name val="Arial Cyr"/>
      <family val="0"/>
    </font>
    <font>
      <sz val="10"/>
      <name val="Times New Roman"/>
      <family val="1"/>
    </font>
    <font>
      <b/>
      <sz val="10"/>
      <name val="Times New Roman"/>
      <family val="1"/>
    </font>
    <font>
      <sz val="8"/>
      <name val="Times New Roman"/>
      <family val="1"/>
    </font>
    <font>
      <i/>
      <sz val="8"/>
      <name val="Times New Roman"/>
      <family val="1"/>
    </font>
    <font>
      <sz val="8"/>
      <name val="Arial Cyr"/>
      <family val="0"/>
    </font>
    <font>
      <sz val="7"/>
      <name val="Times New Roman"/>
      <family val="1"/>
    </font>
    <font>
      <b/>
      <sz val="10"/>
      <name val="Arial Cyr"/>
      <family val="0"/>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2"/>
      <color indexed="8"/>
      <name val="Times New Roman"/>
      <family val="1"/>
    </font>
    <font>
      <b/>
      <sz val="14"/>
      <color indexed="8"/>
      <name val="Times New Roman"/>
      <family val="1"/>
    </font>
    <font>
      <b/>
      <sz val="12"/>
      <color indexed="8"/>
      <name val="Times New Roman"/>
      <family val="1"/>
    </font>
    <font>
      <sz val="14"/>
      <color indexed="8"/>
      <name val="Times New Roman"/>
      <family val="1"/>
    </font>
    <font>
      <i/>
      <sz val="10"/>
      <color indexed="8"/>
      <name val="Times New Roman"/>
      <family val="1"/>
    </font>
    <font>
      <sz val="10"/>
      <color indexed="8"/>
      <name val="Times New Roman"/>
      <family val="1"/>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11"/>
      <name val="Times New Roman"/>
      <family val="1"/>
    </font>
    <font>
      <sz val="9"/>
      <name val="Times New Roman"/>
      <family val="1"/>
    </font>
    <font>
      <b/>
      <sz val="12"/>
      <name val="Times New Roman Cyr"/>
      <family val="0"/>
    </font>
    <font>
      <sz val="12"/>
      <name val="Times New Roman Cyr"/>
      <family val="0"/>
    </font>
    <font>
      <i/>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0" borderId="0">
      <alignment/>
      <protection/>
    </xf>
    <xf numFmtId="0" fontId="37"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8" fillId="0" borderId="0">
      <alignment/>
      <protection/>
    </xf>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4" borderId="0" applyNumberFormat="0" applyBorder="0" applyAlignment="0" applyProtection="0"/>
  </cellStyleXfs>
  <cellXfs count="237">
    <xf numFmtId="0" fontId="0" fillId="0" borderId="0" xfId="0" applyAlignment="1">
      <alignment/>
    </xf>
    <xf numFmtId="0" fontId="2" fillId="0" borderId="0" xfId="0" applyFont="1" applyAlignment="1">
      <alignment horizontal="lef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wrapText="1"/>
    </xf>
    <xf numFmtId="0" fontId="2" fillId="24" borderId="10" xfId="0" applyFont="1" applyFill="1" applyBorder="1" applyAlignment="1">
      <alignment vertical="center"/>
    </xf>
    <xf numFmtId="0" fontId="2" fillId="24" borderId="10" xfId="0" applyFont="1" applyFill="1" applyBorder="1" applyAlignment="1">
      <alignment vertical="center" wrapText="1"/>
    </xf>
    <xf numFmtId="4" fontId="2" fillId="0" borderId="10" xfId="0" applyNumberFormat="1" applyFont="1" applyBorder="1" applyAlignment="1">
      <alignment vertical="center"/>
    </xf>
    <xf numFmtId="4" fontId="2" fillId="24" borderId="10" xfId="0" applyNumberFormat="1" applyFont="1" applyFill="1" applyBorder="1" applyAlignment="1">
      <alignment vertical="center"/>
    </xf>
    <xf numFmtId="4" fontId="1" fillId="0" borderId="10" xfId="0" applyNumberFormat="1" applyFont="1" applyBorder="1" applyAlignment="1">
      <alignment vertical="center"/>
    </xf>
    <xf numFmtId="4" fontId="1" fillId="24" borderId="10" xfId="0" applyNumberFormat="1" applyFont="1" applyFill="1" applyBorder="1" applyAlignment="1">
      <alignment vertical="center"/>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3" fillId="0" borderId="10" xfId="0" applyFont="1" applyBorder="1" applyAlignment="1">
      <alignment horizontal="center" vertical="center" wrapText="1"/>
    </xf>
    <xf numFmtId="0" fontId="3" fillId="24" borderId="1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xf>
    <xf numFmtId="0" fontId="4" fillId="0" borderId="0" xfId="0" applyFont="1" applyAlignment="1">
      <alignment horizontal="right"/>
    </xf>
    <xf numFmtId="0" fontId="2" fillId="0" borderId="10"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quotePrefix="1">
      <alignment horizontal="center" vertical="center"/>
    </xf>
    <xf numFmtId="0" fontId="2" fillId="0" borderId="10" xfId="0" applyFont="1" applyBorder="1" applyAlignment="1">
      <alignment vertical="center" wrapText="1"/>
    </xf>
    <xf numFmtId="2" fontId="2" fillId="0" borderId="10" xfId="0" applyNumberFormat="1" applyFont="1" applyBorder="1" applyAlignment="1">
      <alignment vertical="center"/>
    </xf>
    <xf numFmtId="2" fontId="2" fillId="24" borderId="10" xfId="0" applyNumberFormat="1" applyFont="1" applyFill="1" applyBorder="1" applyAlignment="1">
      <alignment vertical="center"/>
    </xf>
    <xf numFmtId="0" fontId="1" fillId="0" borderId="10" xfId="0" applyFont="1" applyBorder="1" applyAlignment="1" quotePrefix="1">
      <alignment horizontal="center" vertical="center"/>
    </xf>
    <xf numFmtId="0" fontId="1" fillId="0" borderId="10" xfId="0" applyFont="1" applyBorder="1" applyAlignment="1">
      <alignment vertical="center" wrapText="1"/>
    </xf>
    <xf numFmtId="2" fontId="1" fillId="0" borderId="10" xfId="0" applyNumberFormat="1" applyFont="1" applyBorder="1" applyAlignment="1">
      <alignment vertical="center"/>
    </xf>
    <xf numFmtId="2" fontId="1" fillId="24" borderId="10" xfId="0" applyNumberFormat="1" applyFont="1" applyFill="1" applyBorder="1" applyAlignment="1">
      <alignment vertical="center"/>
    </xf>
    <xf numFmtId="0" fontId="1" fillId="0" borderId="11" xfId="0" applyFont="1" applyBorder="1" applyAlignment="1" quotePrefix="1">
      <alignment horizontal="center" vertical="center"/>
    </xf>
    <xf numFmtId="0" fontId="1" fillId="0" borderId="11" xfId="0" applyFont="1" applyBorder="1" applyAlignment="1">
      <alignment horizontal="justify" vertical="center" wrapText="1"/>
    </xf>
    <xf numFmtId="4" fontId="1" fillId="0" borderId="11" xfId="0" applyNumberFormat="1" applyFont="1" applyBorder="1" applyAlignment="1">
      <alignment vertical="center"/>
    </xf>
    <xf numFmtId="4" fontId="1" fillId="24" borderId="11" xfId="0" applyNumberFormat="1" applyFont="1" applyFill="1" applyBorder="1" applyAlignment="1">
      <alignment vertical="center"/>
    </xf>
    <xf numFmtId="0" fontId="1" fillId="0" borderId="0" xfId="0" applyFont="1" applyBorder="1" applyAlignment="1">
      <alignment/>
    </xf>
    <xf numFmtId="0" fontId="1" fillId="0" borderId="12" xfId="0" applyFont="1" applyBorder="1" applyAlignment="1" quotePrefix="1">
      <alignment horizontal="center" vertical="center"/>
    </xf>
    <xf numFmtId="0" fontId="1" fillId="0" borderId="12" xfId="0" applyFont="1" applyBorder="1" applyAlignment="1">
      <alignment horizontal="justify" vertical="center" wrapText="1"/>
    </xf>
    <xf numFmtId="4" fontId="1" fillId="0" borderId="12" xfId="0" applyNumberFormat="1" applyFont="1" applyBorder="1" applyAlignment="1">
      <alignment vertical="center"/>
    </xf>
    <xf numFmtId="4" fontId="1" fillId="24" borderId="12" xfId="0" applyNumberFormat="1" applyFont="1" applyFill="1" applyBorder="1" applyAlignment="1">
      <alignment vertical="center"/>
    </xf>
    <xf numFmtId="0" fontId="2" fillId="0" borderId="10" xfId="0" applyFont="1" applyBorder="1" applyAlignment="1" quotePrefix="1">
      <alignment vertical="center"/>
    </xf>
    <xf numFmtId="0" fontId="2" fillId="0" borderId="10" xfId="0" applyFont="1" applyBorder="1" applyAlignment="1" quotePrefix="1">
      <alignment horizontal="right" vertical="center"/>
    </xf>
    <xf numFmtId="0" fontId="1" fillId="0" borderId="10" xfId="0" applyFont="1" applyBorder="1" applyAlignment="1" quotePrefix="1">
      <alignment horizontal="right" vertical="center"/>
    </xf>
    <xf numFmtId="0" fontId="2" fillId="0" borderId="10" xfId="0" applyFont="1" applyBorder="1" applyAlignment="1" quotePrefix="1">
      <alignment horizontal="left" vertical="center"/>
    </xf>
    <xf numFmtId="2" fontId="2" fillId="0" borderId="10" xfId="0" applyNumberFormat="1" applyFont="1" applyBorder="1" applyAlignment="1">
      <alignment horizontal="justify" vertical="center" wrapText="1"/>
    </xf>
    <xf numFmtId="2" fontId="1" fillId="0" borderId="10" xfId="0" applyNumberFormat="1" applyFont="1" applyBorder="1" applyAlignment="1">
      <alignment horizontal="justify" vertical="center" wrapText="1"/>
    </xf>
    <xf numFmtId="0" fontId="1" fillId="0" borderId="11" xfId="0" applyFont="1" applyBorder="1" applyAlignment="1" quotePrefix="1">
      <alignment horizontal="right" vertical="center"/>
    </xf>
    <xf numFmtId="0" fontId="1" fillId="0" borderId="12" xfId="0" applyFont="1" applyBorder="1" applyAlignment="1" quotePrefix="1">
      <alignment horizontal="right" vertical="center"/>
    </xf>
    <xf numFmtId="0" fontId="2" fillId="24" borderId="10" xfId="0" applyFont="1" applyFill="1" applyBorder="1" applyAlignment="1">
      <alignment/>
    </xf>
    <xf numFmtId="4" fontId="2" fillId="24" borderId="10" xfId="0" applyNumberFormat="1" applyFont="1" applyFill="1" applyBorder="1" applyAlignment="1">
      <alignment/>
    </xf>
    <xf numFmtId="0" fontId="3" fillId="0" borderId="10" xfId="0" applyFont="1" applyBorder="1" applyAlignment="1">
      <alignment horizontal="center"/>
    </xf>
    <xf numFmtId="49" fontId="2" fillId="0" borderId="10" xfId="0" applyNumberFormat="1" applyFont="1" applyBorder="1" applyAlignment="1">
      <alignment horizontal="center"/>
    </xf>
    <xf numFmtId="2" fontId="7" fillId="0" borderId="10" xfId="0" applyNumberFormat="1" applyFont="1" applyBorder="1" applyAlignment="1">
      <alignment vertical="center"/>
    </xf>
    <xf numFmtId="2" fontId="7" fillId="24" borderId="10" xfId="0" applyNumberFormat="1" applyFont="1" applyFill="1" applyBorder="1" applyAlignment="1">
      <alignment vertical="center"/>
    </xf>
    <xf numFmtId="49" fontId="1"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1" fillId="0" borderId="10" xfId="0" applyFont="1" applyBorder="1" applyAlignment="1" quotePrefix="1">
      <alignment horizontal="center"/>
    </xf>
    <xf numFmtId="0" fontId="2" fillId="0" borderId="0" xfId="0" applyFont="1" applyAlignment="1">
      <alignment/>
    </xf>
    <xf numFmtId="49" fontId="1" fillId="0" borderId="11" xfId="0" applyNumberFormat="1" applyFont="1" applyBorder="1" applyAlignment="1">
      <alignment horizontal="center" vertical="center"/>
    </xf>
    <xf numFmtId="0" fontId="1" fillId="0" borderId="12" xfId="0" applyFont="1" applyBorder="1" applyAlignment="1">
      <alignment horizontal="center"/>
    </xf>
    <xf numFmtId="0" fontId="26" fillId="0" borderId="0" xfId="53" applyFont="1">
      <alignment/>
      <protection/>
    </xf>
    <xf numFmtId="0" fontId="26" fillId="0" borderId="0" xfId="53" applyFont="1" applyAlignment="1">
      <alignment horizontal="right"/>
      <protection/>
    </xf>
    <xf numFmtId="0" fontId="27" fillId="0" borderId="0" xfId="53" applyFont="1" applyAlignment="1">
      <alignment horizontal="right"/>
      <protection/>
    </xf>
    <xf numFmtId="0" fontId="28" fillId="0" borderId="0" xfId="53" applyFont="1" applyAlignment="1">
      <alignment horizontal="right"/>
      <protection/>
    </xf>
    <xf numFmtId="0" fontId="30" fillId="0" borderId="0" xfId="53" applyFont="1" applyBorder="1" applyAlignment="1">
      <alignment horizontal="center" vertical="center" wrapText="1"/>
      <protection/>
    </xf>
    <xf numFmtId="0" fontId="28" fillId="0" borderId="0" xfId="53" applyFont="1">
      <alignment/>
      <protection/>
    </xf>
    <xf numFmtId="0" fontId="31" fillId="0" borderId="13" xfId="53" applyFont="1" applyBorder="1" applyAlignment="1">
      <alignment horizontal="center" vertical="center" wrapText="1"/>
      <protection/>
    </xf>
    <xf numFmtId="0" fontId="32" fillId="0" borderId="13" xfId="53" applyFont="1" applyBorder="1" applyAlignment="1">
      <alignment horizontal="right" vertical="center" wrapText="1"/>
      <protection/>
    </xf>
    <xf numFmtId="0" fontId="26" fillId="0" borderId="10" xfId="53" applyFont="1" applyFill="1" applyBorder="1" applyAlignment="1">
      <alignment horizontal="center"/>
      <protection/>
    </xf>
    <xf numFmtId="0" fontId="34" fillId="0" borderId="10" xfId="56" applyFont="1" applyFill="1" applyBorder="1">
      <alignment/>
      <protection/>
    </xf>
    <xf numFmtId="3" fontId="28" fillId="0" borderId="10" xfId="61" applyNumberFormat="1" applyFont="1" applyFill="1" applyBorder="1" applyAlignment="1">
      <alignment/>
    </xf>
    <xf numFmtId="4" fontId="28" fillId="0" borderId="10" xfId="53" applyNumberFormat="1" applyFont="1" applyFill="1" applyBorder="1" applyAlignment="1">
      <alignment horizontal="right"/>
      <protection/>
    </xf>
    <xf numFmtId="4" fontId="30" fillId="0" borderId="10" xfId="53" applyNumberFormat="1" applyFont="1" applyFill="1" applyBorder="1">
      <alignment/>
      <protection/>
    </xf>
    <xf numFmtId="0" fontId="27" fillId="0" borderId="10" xfId="53" applyFont="1" applyFill="1" applyBorder="1" applyAlignment="1">
      <alignment horizontal="center" vertical="center"/>
      <protection/>
    </xf>
    <xf numFmtId="0" fontId="35" fillId="0" borderId="10" xfId="56" applyFont="1" applyFill="1" applyBorder="1" applyAlignment="1">
      <alignment horizontal="left" wrapText="1"/>
      <protection/>
    </xf>
    <xf numFmtId="3" fontId="30" fillId="0" borderId="10" xfId="53" applyNumberFormat="1" applyFont="1" applyFill="1" applyBorder="1">
      <alignment/>
      <protection/>
    </xf>
    <xf numFmtId="3" fontId="30" fillId="0" borderId="11" xfId="53" applyNumberFormat="1" applyFont="1" applyFill="1" applyBorder="1">
      <alignment/>
      <protection/>
    </xf>
    <xf numFmtId="0" fontId="27" fillId="0" borderId="0" xfId="53" applyFont="1">
      <alignment/>
      <protection/>
    </xf>
    <xf numFmtId="0" fontId="26" fillId="0" borderId="10" xfId="53" applyFont="1" applyBorder="1" applyAlignment="1">
      <alignment horizontal="center"/>
      <protection/>
    </xf>
    <xf numFmtId="0" fontId="34" fillId="0" borderId="10" xfId="56" applyFont="1" applyBorder="1">
      <alignment/>
      <protection/>
    </xf>
    <xf numFmtId="4" fontId="28" fillId="0" borderId="10" xfId="53" applyNumberFormat="1" applyFont="1" applyFill="1" applyBorder="1">
      <alignment/>
      <protection/>
    </xf>
    <xf numFmtId="4" fontId="31" fillId="0" borderId="10" xfId="53" applyNumberFormat="1" applyFont="1" applyFill="1" applyBorder="1" applyAlignment="1">
      <alignment horizontal="right"/>
      <protection/>
    </xf>
    <xf numFmtId="4" fontId="8" fillId="0" borderId="10" xfId="53" applyNumberFormat="1" applyFill="1" applyBorder="1">
      <alignment/>
      <protection/>
    </xf>
    <xf numFmtId="4" fontId="34" fillId="0" borderId="10" xfId="56" applyNumberFormat="1" applyFont="1" applyFill="1" applyBorder="1">
      <alignment/>
      <protection/>
    </xf>
    <xf numFmtId="0" fontId="27" fillId="0" borderId="10" xfId="53" applyFont="1" applyBorder="1" applyAlignment="1">
      <alignment horizontal="center" vertical="center"/>
      <protection/>
    </xf>
    <xf numFmtId="4" fontId="30" fillId="0" borderId="10" xfId="53" applyNumberFormat="1" applyFont="1" applyFill="1" applyBorder="1" applyAlignment="1">
      <alignment horizontal="right" vertical="center"/>
      <protection/>
    </xf>
    <xf numFmtId="4" fontId="30" fillId="0" borderId="10" xfId="53" applyNumberFormat="1" applyFont="1" applyFill="1" applyBorder="1" applyAlignment="1">
      <alignment horizontal="center" vertical="center"/>
      <protection/>
    </xf>
    <xf numFmtId="0" fontId="27" fillId="0" borderId="10" xfId="53" applyFont="1" applyBorder="1">
      <alignment/>
      <protection/>
    </xf>
    <xf numFmtId="0" fontId="35" fillId="0" borderId="10" xfId="56" applyFont="1" applyFill="1" applyBorder="1" applyAlignment="1">
      <alignment wrapText="1"/>
      <protection/>
    </xf>
    <xf numFmtId="0" fontId="30" fillId="0" borderId="0" xfId="53" applyFont="1">
      <alignment/>
      <protection/>
    </xf>
    <xf numFmtId="0" fontId="30" fillId="0" borderId="0" xfId="53" applyFont="1" applyAlignment="1">
      <alignment horizontal="right"/>
      <protection/>
    </xf>
    <xf numFmtId="0" fontId="30" fillId="0" borderId="0" xfId="53" applyFont="1" applyAlignment="1">
      <alignment horizontal="left"/>
      <protection/>
    </xf>
    <xf numFmtId="0" fontId="34" fillId="0" borderId="0" xfId="54" applyFont="1" applyAlignment="1">
      <alignment vertical="center"/>
      <protection/>
    </xf>
    <xf numFmtId="0" fontId="35" fillId="0" borderId="0" xfId="54" applyFont="1" applyAlignment="1">
      <alignment horizontal="center" vertical="center"/>
      <protection/>
    </xf>
    <xf numFmtId="0" fontId="35" fillId="0" borderId="0" xfId="54" applyFont="1" applyAlignment="1">
      <alignment vertical="center"/>
      <protection/>
    </xf>
    <xf numFmtId="0" fontId="28" fillId="0" borderId="0" xfId="54" applyFont="1">
      <alignment/>
      <protection/>
    </xf>
    <xf numFmtId="0" fontId="35" fillId="0" borderId="0" xfId="54" applyFont="1" applyFill="1" applyBorder="1" applyAlignment="1">
      <alignment horizontal="right"/>
      <protection/>
    </xf>
    <xf numFmtId="0" fontId="26" fillId="0" borderId="0" xfId="54" applyFont="1">
      <alignment/>
      <protection/>
    </xf>
    <xf numFmtId="0" fontId="34" fillId="0" borderId="0" xfId="54" applyFont="1" applyAlignment="1">
      <alignment horizontal="center"/>
      <protection/>
    </xf>
    <xf numFmtId="0" fontId="38" fillId="0" borderId="0" xfId="54" applyFont="1">
      <alignment/>
      <protection/>
    </xf>
    <xf numFmtId="0" fontId="35" fillId="0" borderId="0" xfId="54" applyFont="1" applyAlignment="1">
      <alignment horizontal="center" vertical="center" wrapText="1"/>
      <protection/>
    </xf>
    <xf numFmtId="0" fontId="34" fillId="0" borderId="0" xfId="54" applyFont="1" applyAlignment="1">
      <alignment horizontal="right"/>
      <protection/>
    </xf>
    <xf numFmtId="0" fontId="4" fillId="0" borderId="0" xfId="54" applyFont="1" applyAlignment="1">
      <alignment horizontal="right" vertical="center"/>
      <protection/>
    </xf>
    <xf numFmtId="49" fontId="39" fillId="0" borderId="10" xfId="54" applyNumberFormat="1" applyFont="1" applyBorder="1" applyAlignment="1">
      <alignment horizontal="center" vertical="center" wrapText="1"/>
      <protection/>
    </xf>
    <xf numFmtId="49" fontId="38" fillId="0" borderId="10" xfId="54" applyNumberFormat="1" applyFont="1" applyBorder="1" applyAlignment="1">
      <alignment horizontal="center" vertical="center" wrapText="1"/>
      <protection/>
    </xf>
    <xf numFmtId="49" fontId="3" fillId="0" borderId="10" xfId="54" applyNumberFormat="1" applyFont="1" applyBorder="1" applyAlignment="1">
      <alignment horizontal="center" vertical="center" wrapText="1"/>
      <protection/>
    </xf>
    <xf numFmtId="0" fontId="3" fillId="0" borderId="0" xfId="54" applyFont="1" applyAlignment="1">
      <alignment vertical="center"/>
      <protection/>
    </xf>
    <xf numFmtId="49" fontId="35" fillId="22" borderId="10" xfId="54" applyNumberFormat="1" applyFont="1" applyFill="1" applyBorder="1" applyAlignment="1">
      <alignment horizontal="left"/>
      <protection/>
    </xf>
    <xf numFmtId="0" fontId="35" fillId="22" borderId="10" xfId="54" applyFont="1" applyFill="1" applyBorder="1" applyAlignment="1">
      <alignment horizontal="left"/>
      <protection/>
    </xf>
    <xf numFmtId="0" fontId="35" fillId="22" borderId="10" xfId="54" applyFont="1" applyFill="1" applyBorder="1" applyAlignment="1">
      <alignment horizontal="center"/>
      <protection/>
    </xf>
    <xf numFmtId="3" fontId="35" fillId="22" borderId="10" xfId="54" applyNumberFormat="1" applyFont="1" applyFill="1" applyBorder="1" applyAlignment="1">
      <alignment vertical="center"/>
      <protection/>
    </xf>
    <xf numFmtId="0" fontId="34" fillId="0" borderId="0" xfId="54" applyFont="1" applyFill="1" applyAlignment="1">
      <alignment vertical="center"/>
      <protection/>
    </xf>
    <xf numFmtId="49" fontId="40" fillId="0" borderId="10" xfId="54" applyNumberFormat="1" applyFont="1" applyFill="1" applyBorder="1" applyAlignment="1">
      <alignment horizontal="right" vertical="top" wrapText="1"/>
      <protection/>
    </xf>
    <xf numFmtId="49" fontId="35" fillId="0" borderId="10" xfId="54" applyNumberFormat="1" applyFont="1" applyFill="1" applyBorder="1" applyAlignment="1" applyProtection="1">
      <alignment horizontal="justify" vertical="center" wrapText="1"/>
      <protection locked="0"/>
    </xf>
    <xf numFmtId="0" fontId="35" fillId="0" borderId="10" xfId="54" applyFont="1" applyFill="1" applyBorder="1" applyAlignment="1">
      <alignment horizontal="center"/>
      <protection/>
    </xf>
    <xf numFmtId="3" fontId="35" fillId="0" borderId="10" xfId="54" applyNumberFormat="1" applyFont="1" applyFill="1" applyBorder="1" applyAlignment="1">
      <alignment vertical="center"/>
      <protection/>
    </xf>
    <xf numFmtId="49" fontId="41" fillId="0" borderId="10" xfId="54" applyNumberFormat="1" applyFont="1" applyFill="1" applyBorder="1" applyAlignment="1" quotePrefix="1">
      <alignment horizontal="right" vertical="top" wrapText="1"/>
      <protection/>
    </xf>
    <xf numFmtId="49" fontId="41" fillId="0" borderId="10" xfId="54" applyNumberFormat="1" applyFont="1" applyFill="1" applyBorder="1" applyAlignment="1" quotePrefix="1">
      <alignment horizontal="justify" vertical="top" wrapText="1"/>
      <protection/>
    </xf>
    <xf numFmtId="0" fontId="34" fillId="0" borderId="10" xfId="54" applyFont="1" applyFill="1" applyBorder="1" applyAlignment="1">
      <alignment horizontal="center"/>
      <protection/>
    </xf>
    <xf numFmtId="3" fontId="34" fillId="0" borderId="10" xfId="54" applyNumberFormat="1" applyFont="1" applyFill="1" applyBorder="1" applyAlignment="1">
      <alignment vertical="center"/>
      <protection/>
    </xf>
    <xf numFmtId="0" fontId="35" fillId="22" borderId="10" xfId="54" applyFont="1" applyFill="1" applyBorder="1" applyAlignment="1">
      <alignment horizontal="left" vertical="top" wrapText="1"/>
      <protection/>
    </xf>
    <xf numFmtId="0" fontId="35" fillId="22" borderId="10" xfId="54" applyFont="1" applyFill="1" applyBorder="1" applyAlignment="1">
      <alignment horizontal="justify" vertical="center" wrapText="1"/>
      <protection/>
    </xf>
    <xf numFmtId="0" fontId="34" fillId="22" borderId="10" xfId="54" applyFont="1" applyFill="1" applyBorder="1" applyAlignment="1">
      <alignment vertical="center"/>
      <protection/>
    </xf>
    <xf numFmtId="0" fontId="35" fillId="0" borderId="10" xfId="54" applyFont="1" applyFill="1" applyBorder="1" applyAlignment="1" quotePrefix="1">
      <alignment horizontal="right" vertical="center"/>
      <protection/>
    </xf>
    <xf numFmtId="0" fontId="35" fillId="0" borderId="10" xfId="54" applyFont="1" applyFill="1" applyBorder="1" applyAlignment="1">
      <alignment horizontal="justify" vertical="center" wrapText="1"/>
      <protection/>
    </xf>
    <xf numFmtId="0" fontId="34" fillId="0" borderId="10" xfId="54" applyFont="1" applyFill="1" applyBorder="1" applyAlignment="1">
      <alignment vertical="center"/>
      <protection/>
    </xf>
    <xf numFmtId="49" fontId="41" fillId="0" borderId="10" xfId="54" applyNumberFormat="1" applyFont="1" applyFill="1" applyBorder="1" applyAlignment="1" quotePrefix="1">
      <alignment horizontal="right" vertical="center" wrapText="1"/>
      <protection/>
    </xf>
    <xf numFmtId="0" fontId="34" fillId="0" borderId="10" xfId="54" applyFont="1" applyFill="1" applyBorder="1" applyAlignment="1">
      <alignment horizontal="justify" vertical="center" wrapText="1"/>
      <protection/>
    </xf>
    <xf numFmtId="49" fontId="41" fillId="0" borderId="10" xfId="54" applyNumberFormat="1" applyFont="1" applyFill="1" applyBorder="1" applyAlignment="1">
      <alignment horizontal="right" vertical="center" wrapText="1"/>
      <protection/>
    </xf>
    <xf numFmtId="0" fontId="35" fillId="22" borderId="10" xfId="54" applyFont="1" applyFill="1" applyBorder="1" applyAlignment="1" quotePrefix="1">
      <alignment vertical="center"/>
      <protection/>
    </xf>
    <xf numFmtId="0" fontId="34" fillId="0" borderId="10" xfId="54" applyFont="1" applyFill="1" applyBorder="1" applyAlignment="1" quotePrefix="1">
      <alignment horizontal="right" vertical="center"/>
      <protection/>
    </xf>
    <xf numFmtId="0" fontId="35" fillId="0" borderId="10" xfId="54" applyFont="1" applyFill="1" applyBorder="1" applyAlignment="1">
      <alignment vertical="center"/>
      <protection/>
    </xf>
    <xf numFmtId="0" fontId="35" fillId="0" borderId="10" xfId="54" applyFont="1" applyFill="1" applyBorder="1" applyAlignment="1">
      <alignment horizontal="center" vertical="center"/>
      <protection/>
    </xf>
    <xf numFmtId="0" fontId="34" fillId="0" borderId="0" xfId="54" applyFont="1" applyFill="1" applyBorder="1" applyAlignment="1">
      <alignment vertical="center"/>
      <protection/>
    </xf>
    <xf numFmtId="0" fontId="35" fillId="0" borderId="0" xfId="54" applyFont="1" applyFill="1" applyBorder="1" applyAlignment="1">
      <alignment horizontal="center" vertical="center"/>
      <protection/>
    </xf>
    <xf numFmtId="3" fontId="35" fillId="0" borderId="0" xfId="54" applyNumberFormat="1" applyFont="1" applyFill="1" applyBorder="1" applyAlignment="1">
      <alignment vertical="center"/>
      <protection/>
    </xf>
    <xf numFmtId="0" fontId="34" fillId="0" borderId="0" xfId="54" applyFont="1">
      <alignment/>
      <protection/>
    </xf>
    <xf numFmtId="0" fontId="35" fillId="0" borderId="0" xfId="54" applyFont="1" applyAlignment="1">
      <alignment horizontal="left"/>
      <protection/>
    </xf>
    <xf numFmtId="3" fontId="34" fillId="0" borderId="0" xfId="54" applyNumberFormat="1" applyFont="1" applyAlignment="1">
      <alignment vertical="center"/>
      <protection/>
    </xf>
    <xf numFmtId="0" fontId="34" fillId="0" borderId="0" xfId="55" applyFont="1">
      <alignment/>
      <protection/>
    </xf>
    <xf numFmtId="0" fontId="27" fillId="0" borderId="0" xfId="55" applyFont="1" applyAlignment="1">
      <alignment horizontal="center"/>
      <protection/>
    </xf>
    <xf numFmtId="0" fontId="34" fillId="0" borderId="0" xfId="55" applyFont="1" applyBorder="1">
      <alignment/>
      <protection/>
    </xf>
    <xf numFmtId="0" fontId="34" fillId="0" borderId="0" xfId="55" applyFont="1" applyAlignment="1">
      <alignment horizontal="right" wrapText="1"/>
      <protection/>
    </xf>
    <xf numFmtId="0" fontId="28" fillId="0" borderId="0" xfId="55" applyFont="1">
      <alignment/>
      <protection/>
    </xf>
    <xf numFmtId="0" fontId="35" fillId="0" borderId="0" xfId="55" applyFont="1" applyFill="1" applyBorder="1" applyAlignment="1">
      <alignment horizontal="right"/>
      <protection/>
    </xf>
    <xf numFmtId="0" fontId="34" fillId="0" borderId="0" xfId="55" applyFont="1" applyAlignment="1">
      <alignment vertical="center"/>
      <protection/>
    </xf>
    <xf numFmtId="0" fontId="39" fillId="0" borderId="0" xfId="55" applyFont="1">
      <alignment/>
      <protection/>
    </xf>
    <xf numFmtId="0" fontId="39" fillId="0" borderId="0" xfId="55" applyFont="1" applyAlignment="1">
      <alignment vertical="center"/>
      <protection/>
    </xf>
    <xf numFmtId="0" fontId="35" fillId="0" borderId="0" xfId="55" applyFont="1" applyAlignment="1">
      <alignment horizontal="center" vertical="center"/>
      <protection/>
    </xf>
    <xf numFmtId="0" fontId="35" fillId="0" borderId="0" xfId="55" applyFont="1" applyAlignment="1">
      <alignment horizontal="center"/>
      <protection/>
    </xf>
    <xf numFmtId="0" fontId="42" fillId="0" borderId="0" xfId="55" applyFont="1" applyAlignment="1">
      <alignment horizontal="right"/>
      <protection/>
    </xf>
    <xf numFmtId="0" fontId="39" fillId="0" borderId="10" xfId="55" applyFont="1" applyBorder="1" applyAlignment="1">
      <alignment horizontal="center" vertical="center" wrapText="1"/>
      <protection/>
    </xf>
    <xf numFmtId="0" fontId="34" fillId="0" borderId="10" xfId="55" applyFont="1" applyBorder="1" applyAlignment="1">
      <alignment horizontal="center" vertical="center" wrapText="1"/>
      <protection/>
    </xf>
    <xf numFmtId="0" fontId="34" fillId="0" borderId="10" xfId="55" applyFont="1" applyBorder="1" applyAlignment="1">
      <alignment horizontal="center" vertical="center"/>
      <protection/>
    </xf>
    <xf numFmtId="0" fontId="3" fillId="0" borderId="10" xfId="55" applyFont="1" applyBorder="1" applyAlignment="1">
      <alignment horizontal="center" vertical="center" wrapText="1"/>
      <protection/>
    </xf>
    <xf numFmtId="0" fontId="3" fillId="0" borderId="0" xfId="55" applyFont="1">
      <alignment/>
      <protection/>
    </xf>
    <xf numFmtId="49" fontId="35" fillId="25" borderId="10" xfId="55" applyNumberFormat="1" applyFont="1" applyFill="1" applyBorder="1" applyAlignment="1" applyProtection="1">
      <alignment horizontal="left" vertical="top" wrapText="1"/>
      <protection locked="0"/>
    </xf>
    <xf numFmtId="49" fontId="35" fillId="25" borderId="10" xfId="55" applyNumberFormat="1" applyFont="1" applyFill="1" applyBorder="1" applyAlignment="1" applyProtection="1">
      <alignment horizontal="center" vertical="top" wrapText="1"/>
      <protection locked="0"/>
    </xf>
    <xf numFmtId="4" fontId="35" fillId="25" borderId="10" xfId="55" applyNumberFormat="1" applyFont="1" applyFill="1" applyBorder="1" applyAlignment="1">
      <alignment horizontal="right" vertical="top" wrapText="1"/>
      <protection/>
    </xf>
    <xf numFmtId="3" fontId="34" fillId="0" borderId="0" xfId="55" applyNumberFormat="1" applyFont="1">
      <alignment/>
      <protection/>
    </xf>
    <xf numFmtId="0" fontId="34" fillId="0" borderId="10" xfId="55" applyFont="1" applyBorder="1" applyAlignment="1">
      <alignment horizontal="right" vertical="top" wrapText="1"/>
      <protection/>
    </xf>
    <xf numFmtId="0" fontId="34" fillId="0" borderId="10" xfId="55" applyFont="1" applyBorder="1" applyAlignment="1">
      <alignment horizontal="justify" vertical="top" wrapText="1"/>
      <protection/>
    </xf>
    <xf numFmtId="49" fontId="34" fillId="0" borderId="10" xfId="55" applyNumberFormat="1" applyFont="1" applyFill="1" applyBorder="1" applyAlignment="1">
      <alignment horizontal="justify" vertical="top" wrapText="1"/>
      <protection/>
    </xf>
    <xf numFmtId="4" fontId="34" fillId="0" borderId="10" xfId="55" applyNumberFormat="1" applyFont="1" applyFill="1" applyBorder="1" applyAlignment="1">
      <alignment horizontal="right" vertical="top" wrapText="1"/>
      <protection/>
    </xf>
    <xf numFmtId="49" fontId="35" fillId="0" borderId="10" xfId="55" applyNumberFormat="1" applyFont="1" applyFill="1" applyBorder="1" applyAlignment="1" applyProtection="1">
      <alignment horizontal="center" vertical="top" wrapText="1"/>
      <protection locked="0"/>
    </xf>
    <xf numFmtId="4" fontId="35" fillId="0" borderId="10" xfId="55" applyNumberFormat="1" applyFont="1" applyFill="1" applyBorder="1" applyAlignment="1">
      <alignment horizontal="right" vertical="top" wrapText="1"/>
      <protection/>
    </xf>
    <xf numFmtId="3" fontId="34" fillId="0" borderId="0" xfId="55" applyNumberFormat="1" applyFont="1" applyFill="1">
      <alignment/>
      <protection/>
    </xf>
    <xf numFmtId="0" fontId="34" fillId="0" borderId="0" xfId="55" applyFont="1" applyFill="1">
      <alignment/>
      <protection/>
    </xf>
    <xf numFmtId="49" fontId="34" fillId="0" borderId="10" xfId="55" applyNumberFormat="1" applyFont="1" applyFill="1" applyBorder="1" applyAlignment="1" applyProtection="1">
      <alignment horizontal="right" vertical="top" wrapText="1"/>
      <protection locked="0"/>
    </xf>
    <xf numFmtId="0" fontId="38" fillId="0" borderId="12" xfId="55" applyFont="1" applyFill="1" applyBorder="1" applyAlignment="1">
      <alignment horizontal="justify" vertical="top" wrapText="1"/>
      <protection/>
    </xf>
    <xf numFmtId="49" fontId="34" fillId="0" borderId="10" xfId="55" applyNumberFormat="1" applyFont="1" applyBorder="1" applyAlignment="1" applyProtection="1">
      <alignment horizontal="justify" vertical="top" wrapText="1"/>
      <protection locked="0"/>
    </xf>
    <xf numFmtId="0" fontId="34" fillId="0" borderId="10" xfId="55" applyFont="1" applyFill="1" applyBorder="1" applyAlignment="1">
      <alignment horizontal="justify" vertical="top" wrapText="1"/>
      <protection/>
    </xf>
    <xf numFmtId="0" fontId="34" fillId="0" borderId="12" xfId="55" applyFont="1" applyFill="1" applyBorder="1" applyAlignment="1">
      <alignment horizontal="justify" vertical="top" wrapText="1"/>
      <protection/>
    </xf>
    <xf numFmtId="0" fontId="34" fillId="0" borderId="11" xfId="55" applyFont="1" applyFill="1" applyBorder="1" applyAlignment="1">
      <alignment horizontal="justify" vertical="top" wrapText="1"/>
      <protection/>
    </xf>
    <xf numFmtId="49" fontId="34" fillId="0" borderId="10" xfId="55" applyNumberFormat="1" applyFont="1" applyFill="1" applyBorder="1" applyAlignment="1" applyProtection="1">
      <alignment horizontal="justify" vertical="top" wrapText="1"/>
      <protection locked="0"/>
    </xf>
    <xf numFmtId="0" fontId="34" fillId="0" borderId="10" xfId="55" applyFont="1" applyBorder="1" applyAlignment="1" quotePrefix="1">
      <alignment horizontal="right" vertical="top" wrapText="1"/>
      <protection/>
    </xf>
    <xf numFmtId="4" fontId="34" fillId="0" borderId="10" xfId="55" applyNumberFormat="1" applyFont="1" applyFill="1" applyBorder="1" applyAlignment="1">
      <alignment vertical="top"/>
      <protection/>
    </xf>
    <xf numFmtId="0" fontId="34" fillId="0" borderId="12" xfId="55" applyFont="1" applyFill="1" applyBorder="1" applyAlignment="1">
      <alignment horizontal="justify" vertical="top" wrapText="1"/>
      <protection/>
    </xf>
    <xf numFmtId="0" fontId="38" fillId="0" borderId="10" xfId="55" applyFont="1" applyFill="1" applyBorder="1" applyAlignment="1">
      <alignment horizontal="justify" vertical="top" wrapText="1"/>
      <protection/>
    </xf>
    <xf numFmtId="0" fontId="34" fillId="0" borderId="10" xfId="55" applyFont="1" applyFill="1" applyBorder="1" applyAlignment="1">
      <alignment horizontal="right" vertical="top" wrapText="1"/>
      <protection/>
    </xf>
    <xf numFmtId="49" fontId="35" fillId="25" borderId="10" xfId="55" applyNumberFormat="1" applyFont="1" applyFill="1" applyBorder="1" applyAlignment="1">
      <alignment horizontal="left" vertical="top" wrapText="1"/>
      <protection/>
    </xf>
    <xf numFmtId="0" fontId="30" fillId="25" borderId="10" xfId="55" applyFont="1" applyFill="1" applyBorder="1" applyAlignment="1">
      <alignment horizontal="center" vertical="center" wrapText="1"/>
      <protection/>
    </xf>
    <xf numFmtId="4" fontId="34" fillId="0" borderId="10" xfId="55" applyNumberFormat="1" applyFont="1" applyFill="1" applyBorder="1" applyAlignment="1">
      <alignment vertical="top" wrapText="1"/>
      <protection/>
    </xf>
    <xf numFmtId="49" fontId="34" fillId="0" borderId="10" xfId="55" applyNumberFormat="1" applyFont="1" applyFill="1" applyBorder="1" applyAlignment="1" applyProtection="1">
      <alignment vertical="top" wrapText="1"/>
      <protection locked="0"/>
    </xf>
    <xf numFmtId="3" fontId="34" fillId="0" borderId="0" xfId="55" applyNumberFormat="1" applyFont="1" applyFill="1" applyAlignment="1">
      <alignment/>
      <protection/>
    </xf>
    <xf numFmtId="0" fontId="34" fillId="0" borderId="0" xfId="55" applyFont="1" applyFill="1" applyAlignment="1">
      <alignment/>
      <protection/>
    </xf>
    <xf numFmtId="49" fontId="35" fillId="25" borderId="10" xfId="55" applyNumberFormat="1" applyFont="1" applyFill="1" applyBorder="1" applyAlignment="1" applyProtection="1">
      <alignment horizontal="center" vertical="center" wrapText="1"/>
      <protection locked="0"/>
    </xf>
    <xf numFmtId="0" fontId="34" fillId="0" borderId="11" xfId="55" applyFont="1" applyBorder="1" applyAlignment="1" quotePrefix="1">
      <alignment horizontal="right" vertical="top" wrapText="1"/>
      <protection/>
    </xf>
    <xf numFmtId="0" fontId="1" fillId="0" borderId="10" xfId="55" applyFont="1" applyBorder="1" applyAlignment="1">
      <alignment horizontal="justify" vertical="top" wrapText="1"/>
      <protection/>
    </xf>
    <xf numFmtId="49" fontId="34" fillId="0" borderId="12" xfId="55" applyNumberFormat="1" applyFont="1" applyFill="1" applyBorder="1" applyAlignment="1">
      <alignment horizontal="justify" vertical="top" wrapText="1"/>
      <protection/>
    </xf>
    <xf numFmtId="0" fontId="34" fillId="25" borderId="10" xfId="55" applyFont="1" applyFill="1" applyBorder="1" applyAlignment="1" quotePrefix="1">
      <alignment horizontal="right" vertical="top" wrapText="1"/>
      <protection/>
    </xf>
    <xf numFmtId="0" fontId="35" fillId="25" borderId="10" xfId="55" applyFont="1" applyFill="1" applyBorder="1" applyAlignment="1">
      <alignment horizontal="left"/>
      <protection/>
    </xf>
    <xf numFmtId="3" fontId="35" fillId="25" borderId="10" xfId="55" applyNumberFormat="1" applyFont="1" applyFill="1" applyBorder="1" applyAlignment="1">
      <alignment horizontal="center" vertical="center" wrapText="1"/>
      <protection/>
    </xf>
    <xf numFmtId="3" fontId="35" fillId="25" borderId="10" xfId="55" applyNumberFormat="1" applyFont="1" applyFill="1" applyBorder="1" applyAlignment="1">
      <alignment horizontal="center" vertical="top" wrapText="1"/>
      <protection/>
    </xf>
    <xf numFmtId="0" fontId="3" fillId="0" borderId="0" xfId="55" applyFont="1" applyBorder="1">
      <alignment/>
      <protection/>
    </xf>
    <xf numFmtId="0" fontId="35" fillId="0" borderId="0" xfId="55" applyFont="1" applyBorder="1" applyAlignment="1">
      <alignment horizontal="center"/>
      <protection/>
    </xf>
    <xf numFmtId="3" fontId="35" fillId="0" borderId="0" xfId="55" applyNumberFormat="1" applyFont="1" applyBorder="1" applyAlignment="1">
      <alignment horizontal="center" vertical="center" wrapText="1"/>
      <protection/>
    </xf>
    <xf numFmtId="0" fontId="35" fillId="0" borderId="0" xfId="55" applyFont="1" applyAlignment="1">
      <alignment horizontal="left"/>
      <protection/>
    </xf>
    <xf numFmtId="0" fontId="34" fillId="0" borderId="0" xfId="55" applyFont="1" applyBorder="1" applyAlignment="1">
      <alignment horizontal="center"/>
      <protection/>
    </xf>
    <xf numFmtId="3" fontId="34" fillId="0" borderId="0" xfId="55" applyNumberFormat="1" applyFont="1" applyBorder="1">
      <alignment/>
      <protection/>
    </xf>
    <xf numFmtId="0" fontId="34" fillId="0" borderId="0" xfId="55" applyNumberFormat="1" applyFont="1">
      <alignment/>
      <protection/>
    </xf>
    <xf numFmtId="0" fontId="2" fillId="0" borderId="0" xfId="0" applyFont="1" applyAlignment="1">
      <alignment horizontal="center"/>
    </xf>
    <xf numFmtId="0" fontId="1" fillId="0" borderId="0" xfId="0" applyFont="1" applyAlignment="1">
      <alignment horizontal="center"/>
    </xf>
    <xf numFmtId="0" fontId="1" fillId="0" borderId="10" xfId="0" applyFont="1" applyBorder="1" applyAlignment="1">
      <alignment horizontal="center" vertical="center" wrapText="1"/>
    </xf>
    <xf numFmtId="0" fontId="1" fillId="2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2" fillId="24" borderId="14" xfId="0" applyFont="1" applyFill="1" applyBorder="1" applyAlignment="1">
      <alignment horizontal="left" vertical="center"/>
    </xf>
    <xf numFmtId="0" fontId="2" fillId="24" borderId="15" xfId="0" applyFont="1" applyFill="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2" fillId="24" borderId="10" xfId="0" applyFont="1" applyFill="1" applyBorder="1" applyAlignment="1">
      <alignment/>
    </xf>
    <xf numFmtId="0" fontId="28" fillId="0" borderId="0" xfId="53" applyFont="1" applyAlignment="1">
      <alignment horizontal="left"/>
      <protection/>
    </xf>
    <xf numFmtId="0" fontId="28" fillId="0" borderId="10" xfId="53" applyFont="1" applyBorder="1" applyAlignment="1">
      <alignment horizontal="center" vertical="center" wrapText="1"/>
      <protection/>
    </xf>
    <xf numFmtId="0" fontId="28" fillId="0" borderId="10" xfId="53" applyFont="1" applyFill="1" applyBorder="1" applyAlignment="1">
      <alignment horizontal="center" vertical="center" wrapText="1"/>
      <protection/>
    </xf>
    <xf numFmtId="0" fontId="29" fillId="0" borderId="0" xfId="53" applyFont="1" applyBorder="1" applyAlignment="1">
      <alignment horizontal="center" vertical="center" wrapText="1"/>
      <protection/>
    </xf>
    <xf numFmtId="0" fontId="28" fillId="0" borderId="11" xfId="53" applyFont="1" applyBorder="1" applyAlignment="1">
      <alignment horizontal="center" vertical="center" wrapText="1"/>
      <protection/>
    </xf>
    <xf numFmtId="0" fontId="28" fillId="0" borderId="16" xfId="53" applyFont="1" applyBorder="1" applyAlignment="1">
      <alignment horizontal="center" vertical="center" wrapText="1"/>
      <protection/>
    </xf>
    <xf numFmtId="0" fontId="28" fillId="0" borderId="12" xfId="53" applyFont="1" applyBorder="1" applyAlignment="1">
      <alignment horizontal="center" vertical="center" wrapText="1"/>
      <protection/>
    </xf>
    <xf numFmtId="0" fontId="33" fillId="0" borderId="10" xfId="53" applyFont="1" applyFill="1" applyBorder="1" applyAlignment="1">
      <alignment horizontal="center" vertical="center" wrapText="1"/>
      <protection/>
    </xf>
    <xf numFmtId="0" fontId="28" fillId="0" borderId="10" xfId="53" applyFont="1" applyFill="1" applyBorder="1" applyAlignment="1">
      <alignment horizontal="center" vertical="center"/>
      <protection/>
    </xf>
    <xf numFmtId="0" fontId="33" fillId="0" borderId="10" xfId="53" applyFont="1" applyBorder="1" applyAlignment="1">
      <alignment horizontal="center" vertical="center" wrapText="1"/>
      <protection/>
    </xf>
    <xf numFmtId="0" fontId="35" fillId="0" borderId="0" xfId="54" applyFont="1" applyAlignment="1">
      <alignment horizontal="center" vertical="center" wrapText="1"/>
      <protection/>
    </xf>
    <xf numFmtId="49" fontId="38" fillId="0" borderId="10" xfId="54" applyNumberFormat="1" applyFont="1" applyBorder="1" applyAlignment="1">
      <alignment horizontal="center" vertical="center" wrapText="1"/>
      <protection/>
    </xf>
    <xf numFmtId="49" fontId="39" fillId="0" borderId="10" xfId="54" applyNumberFormat="1" applyFont="1" applyBorder="1" applyAlignment="1">
      <alignment horizontal="center" vertical="center" wrapText="1"/>
      <protection/>
    </xf>
    <xf numFmtId="0" fontId="35" fillId="0" borderId="0" xfId="55" applyFont="1" applyAlignment="1">
      <alignment horizontal="center" vertical="center" wrapText="1"/>
      <protection/>
    </xf>
    <xf numFmtId="0" fontId="34" fillId="0" borderId="11" xfId="55" applyFont="1" applyBorder="1" applyAlignment="1">
      <alignment horizontal="justify" vertical="top" wrapText="1"/>
      <protection/>
    </xf>
    <xf numFmtId="0" fontId="34" fillId="0" borderId="16" xfId="55" applyFont="1" applyBorder="1" applyAlignment="1">
      <alignment horizontal="justify" vertical="top" wrapText="1"/>
      <protection/>
    </xf>
    <xf numFmtId="0" fontId="34" fillId="0" borderId="12" xfId="55" applyFont="1" applyBorder="1" applyAlignment="1">
      <alignment horizontal="justify" vertical="top" wrapText="1"/>
      <protection/>
    </xf>
    <xf numFmtId="0" fontId="34" fillId="0" borderId="11" xfId="55" applyFont="1" applyBorder="1" applyAlignment="1" quotePrefix="1">
      <alignment horizontal="right" vertical="top" wrapText="1"/>
      <protection/>
    </xf>
    <xf numFmtId="0" fontId="34" fillId="0" borderId="16" xfId="55" applyFont="1" applyBorder="1" applyAlignment="1" quotePrefix="1">
      <alignment horizontal="right" vertical="top" wrapText="1"/>
      <protection/>
    </xf>
    <xf numFmtId="0" fontId="34" fillId="0" borderId="12" xfId="55" applyFont="1" applyBorder="1" applyAlignment="1" quotePrefix="1">
      <alignment horizontal="right" vertical="top" wrapText="1"/>
      <protection/>
    </xf>
    <xf numFmtId="0" fontId="34" fillId="0" borderId="10" xfId="55" applyFont="1" applyBorder="1" applyAlignment="1">
      <alignment horizontal="center"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Додаток 4" xfId="53"/>
    <cellStyle name="Обычный_2.Додаток 7" xfId="54"/>
    <cellStyle name="Обычный_2.Додаток 8" xfId="55"/>
    <cellStyle name="Обычный_Сводна с-р" xfId="56"/>
    <cellStyle name="Followed Hyperlink" xfId="57"/>
    <cellStyle name="Плохой" xfId="58"/>
    <cellStyle name="Пояснение" xfId="59"/>
    <cellStyle name="Примечание" xfId="60"/>
    <cellStyle name="Percent" xfId="61"/>
    <cellStyle name="Связанная ячейка" xfId="62"/>
    <cellStyle name="Стиль 1"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3"/>
  <sheetViews>
    <sheetView zoomScalePageLayoutView="0" workbookViewId="0" topLeftCell="A1">
      <selection activeCell="A5" sqref="A5:F5"/>
    </sheetView>
  </sheetViews>
  <sheetFormatPr defaultColWidth="9.00390625" defaultRowHeight="12.75"/>
  <cols>
    <col min="1" max="1" width="9.875" style="2" customWidth="1"/>
    <col min="2" max="2" width="37.375" style="2" customWidth="1"/>
    <col min="3" max="3" width="11.75390625" style="2" customWidth="1"/>
    <col min="4" max="4" width="5.875" style="2" bestFit="1" customWidth="1"/>
    <col min="5" max="5" width="11.625" style="2" customWidth="1"/>
    <col min="6" max="6" width="12.625" style="2" customWidth="1"/>
    <col min="7" max="16384" width="9.125" style="2" customWidth="1"/>
  </cols>
  <sheetData>
    <row r="1" ht="12.75">
      <c r="E1" s="2" t="s">
        <v>0</v>
      </c>
    </row>
    <row r="2" ht="12.75">
      <c r="E2" s="2" t="s">
        <v>1</v>
      </c>
    </row>
    <row r="3" ht="12.75">
      <c r="E3" s="2" t="s">
        <v>22</v>
      </c>
    </row>
    <row r="5" spans="1:6" ht="12.75">
      <c r="A5" s="201" t="s">
        <v>21</v>
      </c>
      <c r="B5" s="202"/>
      <c r="C5" s="202"/>
      <c r="D5" s="202"/>
      <c r="E5" s="202"/>
      <c r="F5" s="202"/>
    </row>
    <row r="6" spans="1:6" ht="12.75">
      <c r="A6" s="3"/>
      <c r="B6" s="4"/>
      <c r="C6" s="4"/>
      <c r="D6" s="4"/>
      <c r="E6" s="4"/>
      <c r="F6" s="4"/>
    </row>
    <row r="7" ht="12.75">
      <c r="F7" s="18" t="s">
        <v>2</v>
      </c>
    </row>
    <row r="8" spans="1:11" ht="12.75">
      <c r="A8" s="203" t="s">
        <v>3</v>
      </c>
      <c r="B8" s="203" t="s">
        <v>4</v>
      </c>
      <c r="C8" s="203" t="s">
        <v>5</v>
      </c>
      <c r="D8" s="203" t="s">
        <v>6</v>
      </c>
      <c r="E8" s="203"/>
      <c r="F8" s="204" t="s">
        <v>7</v>
      </c>
      <c r="G8" s="5"/>
      <c r="H8" s="5"/>
      <c r="I8" s="5"/>
      <c r="J8" s="5"/>
      <c r="K8" s="5"/>
    </row>
    <row r="9" spans="1:11" ht="12.75">
      <c r="A9" s="203"/>
      <c r="B9" s="203"/>
      <c r="C9" s="203"/>
      <c r="D9" s="203" t="s">
        <v>7</v>
      </c>
      <c r="E9" s="203" t="s">
        <v>8</v>
      </c>
      <c r="F9" s="203"/>
      <c r="G9" s="5"/>
      <c r="H9" s="5"/>
      <c r="I9" s="5"/>
      <c r="J9" s="5"/>
      <c r="K9" s="5"/>
    </row>
    <row r="10" spans="1:11" ht="12.75">
      <c r="A10" s="203"/>
      <c r="B10" s="203"/>
      <c r="C10" s="203"/>
      <c r="D10" s="203"/>
      <c r="E10" s="203"/>
      <c r="F10" s="203"/>
      <c r="G10" s="5"/>
      <c r="H10" s="5"/>
      <c r="I10" s="5"/>
      <c r="J10" s="5"/>
      <c r="K10" s="5"/>
    </row>
    <row r="11" spans="1:11" s="17" customFormat="1" ht="11.25">
      <c r="A11" s="14">
        <v>1</v>
      </c>
      <c r="B11" s="14">
        <v>2</v>
      </c>
      <c r="C11" s="14">
        <v>3</v>
      </c>
      <c r="D11" s="14">
        <v>4</v>
      </c>
      <c r="E11" s="14">
        <v>5</v>
      </c>
      <c r="F11" s="15" t="s">
        <v>9</v>
      </c>
      <c r="G11" s="16"/>
      <c r="H11" s="16"/>
      <c r="I11" s="16"/>
      <c r="J11" s="16"/>
      <c r="K11" s="16"/>
    </row>
    <row r="12" spans="1:6" ht="12.75">
      <c r="A12" s="12">
        <v>40000000</v>
      </c>
      <c r="B12" s="19" t="s">
        <v>10</v>
      </c>
      <c r="C12" s="8">
        <v>839600</v>
      </c>
      <c r="D12" s="8">
        <v>0</v>
      </c>
      <c r="E12" s="8">
        <v>0</v>
      </c>
      <c r="F12" s="9">
        <f aca="true" t="shared" si="0" ref="F12:F20">C12+D12</f>
        <v>839600</v>
      </c>
    </row>
    <row r="13" spans="1:6" ht="12.75">
      <c r="A13" s="12">
        <v>41000000</v>
      </c>
      <c r="B13" s="19" t="s">
        <v>11</v>
      </c>
      <c r="C13" s="8">
        <v>839600</v>
      </c>
      <c r="D13" s="8">
        <v>0</v>
      </c>
      <c r="E13" s="8">
        <v>0</v>
      </c>
      <c r="F13" s="9">
        <f t="shared" si="0"/>
        <v>839600</v>
      </c>
    </row>
    <row r="14" spans="1:6" ht="12.75">
      <c r="A14" s="12">
        <v>41020000</v>
      </c>
      <c r="B14" s="19" t="s">
        <v>12</v>
      </c>
      <c r="C14" s="8">
        <v>2200000</v>
      </c>
      <c r="D14" s="8">
        <v>0</v>
      </c>
      <c r="E14" s="8">
        <v>0</v>
      </c>
      <c r="F14" s="9">
        <f t="shared" si="0"/>
        <v>2200000</v>
      </c>
    </row>
    <row r="15" spans="1:6" ht="38.25">
      <c r="A15" s="13">
        <v>41020600</v>
      </c>
      <c r="B15" s="20" t="s">
        <v>13</v>
      </c>
      <c r="C15" s="10">
        <v>2200000</v>
      </c>
      <c r="D15" s="10">
        <v>0</v>
      </c>
      <c r="E15" s="10">
        <v>0</v>
      </c>
      <c r="F15" s="11">
        <f t="shared" si="0"/>
        <v>2200000</v>
      </c>
    </row>
    <row r="16" spans="1:6" ht="12.75">
      <c r="A16" s="12">
        <v>41030000</v>
      </c>
      <c r="B16" s="19" t="s">
        <v>14</v>
      </c>
      <c r="C16" s="8">
        <v>-1360400</v>
      </c>
      <c r="D16" s="8">
        <v>0</v>
      </c>
      <c r="E16" s="8">
        <v>0</v>
      </c>
      <c r="F16" s="9">
        <f t="shared" si="0"/>
        <v>-1360400</v>
      </c>
    </row>
    <row r="17" spans="1:6" ht="63.75">
      <c r="A17" s="13">
        <v>41030600</v>
      </c>
      <c r="B17" s="20" t="s">
        <v>15</v>
      </c>
      <c r="C17" s="10">
        <v>1060400</v>
      </c>
      <c r="D17" s="10">
        <v>0</v>
      </c>
      <c r="E17" s="10">
        <v>0</v>
      </c>
      <c r="F17" s="11">
        <f t="shared" si="0"/>
        <v>1060400</v>
      </c>
    </row>
    <row r="18" spans="1:6" ht="89.25">
      <c r="A18" s="13">
        <v>41030800</v>
      </c>
      <c r="B18" s="20" t="s">
        <v>16</v>
      </c>
      <c r="C18" s="10">
        <v>-1520800</v>
      </c>
      <c r="D18" s="10">
        <v>0</v>
      </c>
      <c r="E18" s="10">
        <v>0</v>
      </c>
      <c r="F18" s="11">
        <f t="shared" si="0"/>
        <v>-1520800</v>
      </c>
    </row>
    <row r="19" spans="1:6" ht="51">
      <c r="A19" s="13">
        <v>41034500</v>
      </c>
      <c r="B19" s="20" t="s">
        <v>17</v>
      </c>
      <c r="C19" s="10">
        <v>-900000</v>
      </c>
      <c r="D19" s="10">
        <v>0</v>
      </c>
      <c r="E19" s="10">
        <v>0</v>
      </c>
      <c r="F19" s="11">
        <f t="shared" si="0"/>
        <v>-900000</v>
      </c>
    </row>
    <row r="20" spans="1:6" ht="12.75">
      <c r="A20" s="6" t="s">
        <v>18</v>
      </c>
      <c r="B20" s="7"/>
      <c r="C20" s="9">
        <v>839600</v>
      </c>
      <c r="D20" s="9">
        <v>0</v>
      </c>
      <c r="E20" s="9">
        <v>0</v>
      </c>
      <c r="F20" s="9">
        <f t="shared" si="0"/>
        <v>839600</v>
      </c>
    </row>
    <row r="23" spans="2:5" ht="12.75">
      <c r="B23" s="1" t="s">
        <v>19</v>
      </c>
      <c r="E23" s="1" t="s">
        <v>20</v>
      </c>
    </row>
  </sheetData>
  <sheetProtection/>
  <mergeCells count="8">
    <mergeCell ref="A5:F5"/>
    <mergeCell ref="A8:A10"/>
    <mergeCell ref="B8:B10"/>
    <mergeCell ref="C8:C10"/>
    <mergeCell ref="D8:E8"/>
    <mergeCell ref="D9:D10"/>
    <mergeCell ref="E9:E10"/>
    <mergeCell ref="F8:F10"/>
  </mergeCells>
  <printOptions/>
  <pageMargins left="0.984251968503937"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7"/>
  <sheetViews>
    <sheetView zoomScalePageLayoutView="0" workbookViewId="0" topLeftCell="C37">
      <selection activeCell="L3" sqref="L3"/>
    </sheetView>
  </sheetViews>
  <sheetFormatPr defaultColWidth="9.00390625" defaultRowHeight="12.75"/>
  <cols>
    <col min="1" max="1" width="9.125" style="4" customWidth="1"/>
    <col min="2" max="2" width="75.625" style="2" customWidth="1"/>
    <col min="3" max="4" width="11.25390625" style="2" bestFit="1" customWidth="1"/>
    <col min="5" max="5" width="11.00390625" style="2" customWidth="1"/>
    <col min="6" max="6" width="10.375" style="2" bestFit="1" customWidth="1"/>
    <col min="7" max="8" width="9.375" style="2" bestFit="1" customWidth="1"/>
    <col min="9" max="9" width="11.00390625" style="2" customWidth="1"/>
    <col min="10" max="11" width="10.375" style="2" bestFit="1" customWidth="1"/>
    <col min="12" max="12" width="15.75390625" style="2" customWidth="1"/>
    <col min="13" max="13" width="11.25390625" style="2" bestFit="1" customWidth="1"/>
    <col min="14" max="16384" width="9.125" style="2" customWidth="1"/>
  </cols>
  <sheetData>
    <row r="1" ht="12.75">
      <c r="K1" s="2" t="s">
        <v>23</v>
      </c>
    </row>
    <row r="2" ht="12.75">
      <c r="K2" s="2" t="s">
        <v>1</v>
      </c>
    </row>
    <row r="3" ht="12.75">
      <c r="K3" s="2" t="s">
        <v>22</v>
      </c>
    </row>
    <row r="4" spans="1:13" ht="12.75">
      <c r="A4" s="201" t="s">
        <v>24</v>
      </c>
      <c r="B4" s="202"/>
      <c r="C4" s="202"/>
      <c r="D4" s="202"/>
      <c r="E4" s="202"/>
      <c r="F4" s="202"/>
      <c r="G4" s="202"/>
      <c r="H4" s="202"/>
      <c r="I4" s="202"/>
      <c r="J4" s="202"/>
      <c r="K4" s="202"/>
      <c r="L4" s="202"/>
      <c r="M4" s="202"/>
    </row>
    <row r="5" spans="1:13" ht="12.75">
      <c r="A5" s="201" t="s">
        <v>25</v>
      </c>
      <c r="B5" s="202"/>
      <c r="C5" s="202"/>
      <c r="D5" s="202"/>
      <c r="E5" s="202"/>
      <c r="F5" s="202"/>
      <c r="G5" s="202"/>
      <c r="H5" s="202"/>
      <c r="I5" s="202"/>
      <c r="J5" s="202"/>
      <c r="K5" s="202"/>
      <c r="L5" s="202"/>
      <c r="M5" s="202"/>
    </row>
    <row r="6" ht="12.75">
      <c r="M6" s="18" t="s">
        <v>2</v>
      </c>
    </row>
    <row r="7" spans="1:13" ht="12.75">
      <c r="A7" s="205" t="s">
        <v>26</v>
      </c>
      <c r="B7" s="203" t="s">
        <v>27</v>
      </c>
      <c r="C7" s="203" t="s">
        <v>28</v>
      </c>
      <c r="D7" s="203"/>
      <c r="E7" s="203"/>
      <c r="F7" s="203" t="s">
        <v>29</v>
      </c>
      <c r="G7" s="203"/>
      <c r="H7" s="203"/>
      <c r="I7" s="203"/>
      <c r="J7" s="203"/>
      <c r="K7" s="203"/>
      <c r="L7" s="203"/>
      <c r="M7" s="204" t="s">
        <v>30</v>
      </c>
    </row>
    <row r="8" spans="1:13" ht="12.75">
      <c r="A8" s="203"/>
      <c r="B8" s="203"/>
      <c r="C8" s="203" t="s">
        <v>31</v>
      </c>
      <c r="D8" s="203" t="s">
        <v>32</v>
      </c>
      <c r="E8" s="203"/>
      <c r="F8" s="203" t="s">
        <v>31</v>
      </c>
      <c r="G8" s="203" t="s">
        <v>33</v>
      </c>
      <c r="H8" s="203" t="s">
        <v>32</v>
      </c>
      <c r="I8" s="203"/>
      <c r="J8" s="203" t="s">
        <v>34</v>
      </c>
      <c r="K8" s="203" t="s">
        <v>32</v>
      </c>
      <c r="L8" s="203"/>
      <c r="M8" s="203"/>
    </row>
    <row r="9" spans="1:13" ht="12.75">
      <c r="A9" s="203"/>
      <c r="B9" s="203"/>
      <c r="C9" s="203"/>
      <c r="D9" s="203" t="s">
        <v>35</v>
      </c>
      <c r="E9" s="203" t="s">
        <v>36</v>
      </c>
      <c r="F9" s="203"/>
      <c r="G9" s="203"/>
      <c r="H9" s="203" t="s">
        <v>35</v>
      </c>
      <c r="I9" s="203" t="s">
        <v>36</v>
      </c>
      <c r="J9" s="203"/>
      <c r="K9" s="203" t="s">
        <v>37</v>
      </c>
      <c r="L9" s="21" t="s">
        <v>32</v>
      </c>
      <c r="M9" s="203"/>
    </row>
    <row r="10" spans="1:13" ht="58.5" customHeight="1">
      <c r="A10" s="203"/>
      <c r="B10" s="203"/>
      <c r="C10" s="203"/>
      <c r="D10" s="203"/>
      <c r="E10" s="203"/>
      <c r="F10" s="203"/>
      <c r="G10" s="203"/>
      <c r="H10" s="203"/>
      <c r="I10" s="203"/>
      <c r="J10" s="203"/>
      <c r="K10" s="203"/>
      <c r="L10" s="22" t="s">
        <v>38</v>
      </c>
      <c r="M10" s="203"/>
    </row>
    <row r="11" spans="1:13" s="17" customFormat="1" ht="11.25">
      <c r="A11" s="14">
        <v>1</v>
      </c>
      <c r="B11" s="14">
        <v>2</v>
      </c>
      <c r="C11" s="14">
        <v>3</v>
      </c>
      <c r="D11" s="14">
        <v>4</v>
      </c>
      <c r="E11" s="14">
        <v>5</v>
      </c>
      <c r="F11" s="14">
        <v>6</v>
      </c>
      <c r="G11" s="14">
        <v>7</v>
      </c>
      <c r="H11" s="14">
        <v>8</v>
      </c>
      <c r="I11" s="14">
        <v>9</v>
      </c>
      <c r="J11" s="14">
        <v>10</v>
      </c>
      <c r="K11" s="14">
        <v>11</v>
      </c>
      <c r="L11" s="14">
        <v>12</v>
      </c>
      <c r="M11" s="15" t="s">
        <v>39</v>
      </c>
    </row>
    <row r="12" spans="1:13" s="17" customFormat="1" ht="12.75">
      <c r="A12" s="23" t="s">
        <v>40</v>
      </c>
      <c r="B12" s="24" t="s">
        <v>41</v>
      </c>
      <c r="C12" s="25">
        <v>0</v>
      </c>
      <c r="D12" s="25">
        <v>7780</v>
      </c>
      <c r="E12" s="25">
        <v>-1650</v>
      </c>
      <c r="F12" s="25">
        <v>0</v>
      </c>
      <c r="G12" s="25">
        <v>0</v>
      </c>
      <c r="H12" s="25">
        <v>0</v>
      </c>
      <c r="I12" s="25">
        <v>0</v>
      </c>
      <c r="J12" s="25">
        <v>0</v>
      </c>
      <c r="K12" s="25">
        <v>0</v>
      </c>
      <c r="L12" s="25">
        <v>0</v>
      </c>
      <c r="M12" s="26">
        <v>0</v>
      </c>
    </row>
    <row r="13" spans="1:13" s="17" customFormat="1" ht="12.75">
      <c r="A13" s="27" t="s">
        <v>42</v>
      </c>
      <c r="B13" s="28" t="s">
        <v>43</v>
      </c>
      <c r="C13" s="29">
        <v>0</v>
      </c>
      <c r="D13" s="29">
        <v>7780</v>
      </c>
      <c r="E13" s="29">
        <v>-1650</v>
      </c>
      <c r="F13" s="29">
        <v>0</v>
      </c>
      <c r="G13" s="29">
        <v>0</v>
      </c>
      <c r="H13" s="29">
        <v>0</v>
      </c>
      <c r="I13" s="29">
        <v>0</v>
      </c>
      <c r="J13" s="29">
        <v>0</v>
      </c>
      <c r="K13" s="29">
        <v>0</v>
      </c>
      <c r="L13" s="29">
        <v>0</v>
      </c>
      <c r="M13" s="30">
        <v>0</v>
      </c>
    </row>
    <row r="14" spans="1:13" ht="12.75">
      <c r="A14" s="23" t="s">
        <v>44</v>
      </c>
      <c r="B14" s="19" t="s">
        <v>45</v>
      </c>
      <c r="C14" s="8">
        <v>10219.76</v>
      </c>
      <c r="D14" s="8">
        <v>0</v>
      </c>
      <c r="E14" s="8">
        <v>0</v>
      </c>
      <c r="F14" s="8">
        <v>0</v>
      </c>
      <c r="G14" s="8">
        <v>0</v>
      </c>
      <c r="H14" s="8">
        <v>0</v>
      </c>
      <c r="I14" s="8">
        <v>0</v>
      </c>
      <c r="J14" s="8">
        <v>0</v>
      </c>
      <c r="K14" s="8">
        <v>0</v>
      </c>
      <c r="L14" s="8">
        <v>0</v>
      </c>
      <c r="M14" s="9">
        <f aca="true" t="shared" si="0" ref="M14:M21">C14+F14</f>
        <v>10219.76</v>
      </c>
    </row>
    <row r="15" spans="1:13" ht="25.5">
      <c r="A15" s="27" t="s">
        <v>46</v>
      </c>
      <c r="B15" s="20" t="s">
        <v>47</v>
      </c>
      <c r="C15" s="10">
        <v>10219.76</v>
      </c>
      <c r="D15" s="10">
        <v>0</v>
      </c>
      <c r="E15" s="10">
        <v>0</v>
      </c>
      <c r="F15" s="10">
        <v>0</v>
      </c>
      <c r="G15" s="10">
        <v>0</v>
      </c>
      <c r="H15" s="10">
        <v>0</v>
      </c>
      <c r="I15" s="10">
        <v>0</v>
      </c>
      <c r="J15" s="10">
        <v>0</v>
      </c>
      <c r="K15" s="10">
        <v>0</v>
      </c>
      <c r="L15" s="10">
        <v>0</v>
      </c>
      <c r="M15" s="11">
        <f t="shared" si="0"/>
        <v>10219.76</v>
      </c>
    </row>
    <row r="16" spans="1:13" ht="12.75">
      <c r="A16" s="23" t="s">
        <v>48</v>
      </c>
      <c r="B16" s="19" t="s">
        <v>49</v>
      </c>
      <c r="C16" s="8">
        <v>1830180.24</v>
      </c>
      <c r="D16" s="8">
        <v>1307197.14</v>
      </c>
      <c r="E16" s="8">
        <v>-58128</v>
      </c>
      <c r="F16" s="8">
        <v>0</v>
      </c>
      <c r="G16" s="8">
        <v>0</v>
      </c>
      <c r="H16" s="8">
        <v>0</v>
      </c>
      <c r="I16" s="8">
        <v>0</v>
      </c>
      <c r="J16" s="8">
        <v>0</v>
      </c>
      <c r="K16" s="8">
        <v>0</v>
      </c>
      <c r="L16" s="8">
        <v>0</v>
      </c>
      <c r="M16" s="9">
        <f t="shared" si="0"/>
        <v>1830180.24</v>
      </c>
    </row>
    <row r="17" spans="1:13" ht="12.75">
      <c r="A17" s="27" t="s">
        <v>50</v>
      </c>
      <c r="B17" s="20" t="s">
        <v>51</v>
      </c>
      <c r="C17" s="10">
        <v>1830277.38</v>
      </c>
      <c r="D17" s="10">
        <v>1307197.14</v>
      </c>
      <c r="E17" s="10">
        <v>-58128</v>
      </c>
      <c r="F17" s="10">
        <v>0</v>
      </c>
      <c r="G17" s="10">
        <v>0</v>
      </c>
      <c r="H17" s="10">
        <v>0</v>
      </c>
      <c r="I17" s="10">
        <v>0</v>
      </c>
      <c r="J17" s="10">
        <v>0</v>
      </c>
      <c r="K17" s="10">
        <v>0</v>
      </c>
      <c r="L17" s="10">
        <v>0</v>
      </c>
      <c r="M17" s="11">
        <f t="shared" si="0"/>
        <v>1830277.38</v>
      </c>
    </row>
    <row r="18" spans="1:13" ht="12.75">
      <c r="A18" s="27" t="s">
        <v>52</v>
      </c>
      <c r="B18" s="20" t="s">
        <v>53</v>
      </c>
      <c r="C18" s="10">
        <v>-97.14</v>
      </c>
      <c r="D18" s="10">
        <v>0</v>
      </c>
      <c r="E18" s="10">
        <v>0</v>
      </c>
      <c r="F18" s="10">
        <v>0</v>
      </c>
      <c r="G18" s="10">
        <v>0</v>
      </c>
      <c r="H18" s="10">
        <v>0</v>
      </c>
      <c r="I18" s="10">
        <v>0</v>
      </c>
      <c r="J18" s="10">
        <v>0</v>
      </c>
      <c r="K18" s="10">
        <v>0</v>
      </c>
      <c r="L18" s="10">
        <v>0</v>
      </c>
      <c r="M18" s="11">
        <f t="shared" si="0"/>
        <v>-97.14</v>
      </c>
    </row>
    <row r="19" spans="1:13" ht="12.75">
      <c r="A19" s="23" t="s">
        <v>54</v>
      </c>
      <c r="B19" s="19" t="s">
        <v>55</v>
      </c>
      <c r="C19" s="8">
        <v>-450400</v>
      </c>
      <c r="D19" s="8">
        <v>21400</v>
      </c>
      <c r="E19" s="8">
        <v>-4100</v>
      </c>
      <c r="F19" s="8">
        <v>0</v>
      </c>
      <c r="G19" s="8">
        <v>0</v>
      </c>
      <c r="H19" s="8">
        <v>0</v>
      </c>
      <c r="I19" s="8">
        <v>0</v>
      </c>
      <c r="J19" s="8">
        <v>0</v>
      </c>
      <c r="K19" s="8">
        <v>0</v>
      </c>
      <c r="L19" s="8">
        <v>0</v>
      </c>
      <c r="M19" s="9">
        <f t="shared" si="0"/>
        <v>-450400</v>
      </c>
    </row>
    <row r="20" spans="1:13" ht="102">
      <c r="A20" s="27" t="s">
        <v>56</v>
      </c>
      <c r="B20" s="20" t="s">
        <v>57</v>
      </c>
      <c r="C20" s="10">
        <v>-610800</v>
      </c>
      <c r="D20" s="10">
        <v>0</v>
      </c>
      <c r="E20" s="10">
        <v>0</v>
      </c>
      <c r="F20" s="10">
        <v>0</v>
      </c>
      <c r="G20" s="10">
        <v>0</v>
      </c>
      <c r="H20" s="10">
        <v>0</v>
      </c>
      <c r="I20" s="10">
        <v>0</v>
      </c>
      <c r="J20" s="10">
        <v>0</v>
      </c>
      <c r="K20" s="10">
        <v>0</v>
      </c>
      <c r="L20" s="10">
        <v>0</v>
      </c>
      <c r="M20" s="11">
        <f t="shared" si="0"/>
        <v>-610800</v>
      </c>
    </row>
    <row r="21" spans="1:13" s="35" customFormat="1" ht="153">
      <c r="A21" s="31" t="s">
        <v>58</v>
      </c>
      <c r="B21" s="32" t="s">
        <v>59</v>
      </c>
      <c r="C21" s="33">
        <v>0</v>
      </c>
      <c r="D21" s="33">
        <v>0</v>
      </c>
      <c r="E21" s="33">
        <v>0</v>
      </c>
      <c r="F21" s="33">
        <v>0</v>
      </c>
      <c r="G21" s="33">
        <v>0</v>
      </c>
      <c r="H21" s="33">
        <v>0</v>
      </c>
      <c r="I21" s="33">
        <v>0</v>
      </c>
      <c r="J21" s="33">
        <v>0</v>
      </c>
      <c r="K21" s="33">
        <v>0</v>
      </c>
      <c r="L21" s="33">
        <v>0</v>
      </c>
      <c r="M21" s="34">
        <f t="shared" si="0"/>
        <v>0</v>
      </c>
    </row>
    <row r="22" spans="1:13" ht="127.5">
      <c r="A22" s="36"/>
      <c r="B22" s="37" t="s">
        <v>60</v>
      </c>
      <c r="C22" s="38"/>
      <c r="D22" s="38"/>
      <c r="E22" s="38"/>
      <c r="F22" s="38"/>
      <c r="G22" s="38"/>
      <c r="H22" s="38"/>
      <c r="I22" s="38"/>
      <c r="J22" s="38"/>
      <c r="K22" s="38"/>
      <c r="L22" s="38"/>
      <c r="M22" s="39"/>
    </row>
    <row r="23" spans="1:13" ht="38.25">
      <c r="A23" s="27" t="s">
        <v>61</v>
      </c>
      <c r="B23" s="20" t="s">
        <v>62</v>
      </c>
      <c r="C23" s="10">
        <v>0</v>
      </c>
      <c r="D23" s="10">
        <v>0</v>
      </c>
      <c r="E23" s="10">
        <v>0</v>
      </c>
      <c r="F23" s="10">
        <v>0</v>
      </c>
      <c r="G23" s="10">
        <v>0</v>
      </c>
      <c r="H23" s="10">
        <v>0</v>
      </c>
      <c r="I23" s="10">
        <v>0</v>
      </c>
      <c r="J23" s="10">
        <v>0</v>
      </c>
      <c r="K23" s="10">
        <v>0</v>
      </c>
      <c r="L23" s="10">
        <v>0</v>
      </c>
      <c r="M23" s="11">
        <f aca="true" t="shared" si="1" ref="M23:M54">C23+F23</f>
        <v>0</v>
      </c>
    </row>
    <row r="24" spans="1:13" ht="89.25">
      <c r="A24" s="27" t="s">
        <v>63</v>
      </c>
      <c r="B24" s="20" t="s">
        <v>64</v>
      </c>
      <c r="C24" s="10">
        <v>-110000</v>
      </c>
      <c r="D24" s="10">
        <v>0</v>
      </c>
      <c r="E24" s="10">
        <v>0</v>
      </c>
      <c r="F24" s="10">
        <v>0</v>
      </c>
      <c r="G24" s="10">
        <v>0</v>
      </c>
      <c r="H24" s="10">
        <v>0</v>
      </c>
      <c r="I24" s="10">
        <v>0</v>
      </c>
      <c r="J24" s="10">
        <v>0</v>
      </c>
      <c r="K24" s="10">
        <v>0</v>
      </c>
      <c r="L24" s="10">
        <v>0</v>
      </c>
      <c r="M24" s="11">
        <f t="shared" si="1"/>
        <v>-110000</v>
      </c>
    </row>
    <row r="25" spans="1:13" ht="51">
      <c r="A25" s="27" t="s">
        <v>65</v>
      </c>
      <c r="B25" s="20" t="s">
        <v>66</v>
      </c>
      <c r="C25" s="10">
        <v>0</v>
      </c>
      <c r="D25" s="10">
        <v>0</v>
      </c>
      <c r="E25" s="10">
        <v>0</v>
      </c>
      <c r="F25" s="10">
        <v>0</v>
      </c>
      <c r="G25" s="10">
        <v>0</v>
      </c>
      <c r="H25" s="10">
        <v>0</v>
      </c>
      <c r="I25" s="10">
        <v>0</v>
      </c>
      <c r="J25" s="10">
        <v>0</v>
      </c>
      <c r="K25" s="10">
        <v>0</v>
      </c>
      <c r="L25" s="10">
        <v>0</v>
      </c>
      <c r="M25" s="11">
        <f t="shared" si="1"/>
        <v>0</v>
      </c>
    </row>
    <row r="26" spans="1:13" ht="12.75">
      <c r="A26" s="27" t="s">
        <v>67</v>
      </c>
      <c r="B26" s="20" t="s">
        <v>68</v>
      </c>
      <c r="C26" s="10">
        <v>-23687.89</v>
      </c>
      <c r="D26" s="10">
        <v>0</v>
      </c>
      <c r="E26" s="10">
        <v>0</v>
      </c>
      <c r="F26" s="10">
        <v>0</v>
      </c>
      <c r="G26" s="10">
        <v>0</v>
      </c>
      <c r="H26" s="10">
        <v>0</v>
      </c>
      <c r="I26" s="10">
        <v>0</v>
      </c>
      <c r="J26" s="10">
        <v>0</v>
      </c>
      <c r="K26" s="10">
        <v>0</v>
      </c>
      <c r="L26" s="10">
        <v>0</v>
      </c>
      <c r="M26" s="11">
        <f t="shared" si="1"/>
        <v>-23687.89</v>
      </c>
    </row>
    <row r="27" spans="1:13" ht="12.75">
      <c r="A27" s="27" t="s">
        <v>69</v>
      </c>
      <c r="B27" s="20" t="s">
        <v>70</v>
      </c>
      <c r="C27" s="10">
        <v>-20284.45</v>
      </c>
      <c r="D27" s="10">
        <v>0</v>
      </c>
      <c r="E27" s="10">
        <v>0</v>
      </c>
      <c r="F27" s="10">
        <v>0</v>
      </c>
      <c r="G27" s="10">
        <v>0</v>
      </c>
      <c r="H27" s="10">
        <v>0</v>
      </c>
      <c r="I27" s="10">
        <v>0</v>
      </c>
      <c r="J27" s="10">
        <v>0</v>
      </c>
      <c r="K27" s="10">
        <v>0</v>
      </c>
      <c r="L27" s="10">
        <v>0</v>
      </c>
      <c r="M27" s="11">
        <f t="shared" si="1"/>
        <v>-20284.45</v>
      </c>
    </row>
    <row r="28" spans="1:13" ht="12.75">
      <c r="A28" s="27" t="s">
        <v>71</v>
      </c>
      <c r="B28" s="20" t="s">
        <v>72</v>
      </c>
      <c r="C28" s="10">
        <v>839538.49</v>
      </c>
      <c r="D28" s="10">
        <v>0</v>
      </c>
      <c r="E28" s="10">
        <v>0</v>
      </c>
      <c r="F28" s="10">
        <v>0</v>
      </c>
      <c r="G28" s="10">
        <v>0</v>
      </c>
      <c r="H28" s="10">
        <v>0</v>
      </c>
      <c r="I28" s="10">
        <v>0</v>
      </c>
      <c r="J28" s="10">
        <v>0</v>
      </c>
      <c r="K28" s="10">
        <v>0</v>
      </c>
      <c r="L28" s="10">
        <v>0</v>
      </c>
      <c r="M28" s="11">
        <f t="shared" si="1"/>
        <v>839538.49</v>
      </c>
    </row>
    <row r="29" spans="1:13" ht="12.75">
      <c r="A29" s="27" t="s">
        <v>73</v>
      </c>
      <c r="B29" s="20" t="s">
        <v>74</v>
      </c>
      <c r="C29" s="10">
        <v>-35497.77</v>
      </c>
      <c r="D29" s="10">
        <v>0</v>
      </c>
      <c r="E29" s="10">
        <v>0</v>
      </c>
      <c r="F29" s="10">
        <v>0</v>
      </c>
      <c r="G29" s="10">
        <v>0</v>
      </c>
      <c r="H29" s="10">
        <v>0</v>
      </c>
      <c r="I29" s="10">
        <v>0</v>
      </c>
      <c r="J29" s="10">
        <v>0</v>
      </c>
      <c r="K29" s="10">
        <v>0</v>
      </c>
      <c r="L29" s="10">
        <v>0</v>
      </c>
      <c r="M29" s="11">
        <f t="shared" si="1"/>
        <v>-35497.77</v>
      </c>
    </row>
    <row r="30" spans="1:13" ht="12.75">
      <c r="A30" s="27" t="s">
        <v>75</v>
      </c>
      <c r="B30" s="20" t="s">
        <v>76</v>
      </c>
      <c r="C30" s="10">
        <v>-8219.41</v>
      </c>
      <c r="D30" s="10">
        <v>0</v>
      </c>
      <c r="E30" s="10">
        <v>0</v>
      </c>
      <c r="F30" s="10">
        <v>0</v>
      </c>
      <c r="G30" s="10">
        <v>0</v>
      </c>
      <c r="H30" s="10">
        <v>0</v>
      </c>
      <c r="I30" s="10">
        <v>0</v>
      </c>
      <c r="J30" s="10">
        <v>0</v>
      </c>
      <c r="K30" s="10">
        <v>0</v>
      </c>
      <c r="L30" s="10">
        <v>0</v>
      </c>
      <c r="M30" s="11">
        <f t="shared" si="1"/>
        <v>-8219.41</v>
      </c>
    </row>
    <row r="31" spans="1:13" ht="12.75">
      <c r="A31" s="27" t="s">
        <v>77</v>
      </c>
      <c r="B31" s="20" t="s">
        <v>78</v>
      </c>
      <c r="C31" s="10">
        <v>-14886.45</v>
      </c>
      <c r="D31" s="10">
        <v>0</v>
      </c>
      <c r="E31" s="10">
        <v>0</v>
      </c>
      <c r="F31" s="10">
        <v>0</v>
      </c>
      <c r="G31" s="10">
        <v>0</v>
      </c>
      <c r="H31" s="10">
        <v>0</v>
      </c>
      <c r="I31" s="10">
        <v>0</v>
      </c>
      <c r="J31" s="10">
        <v>0</v>
      </c>
      <c r="K31" s="10">
        <v>0</v>
      </c>
      <c r="L31" s="10">
        <v>0</v>
      </c>
      <c r="M31" s="11">
        <f t="shared" si="1"/>
        <v>-14886.45</v>
      </c>
    </row>
    <row r="32" spans="1:13" ht="12.75">
      <c r="A32" s="27" t="s">
        <v>79</v>
      </c>
      <c r="B32" s="20" t="s">
        <v>80</v>
      </c>
      <c r="C32" s="10">
        <v>-1545.08</v>
      </c>
      <c r="D32" s="10">
        <v>0</v>
      </c>
      <c r="E32" s="10">
        <v>0</v>
      </c>
      <c r="F32" s="10">
        <v>0</v>
      </c>
      <c r="G32" s="10">
        <v>0</v>
      </c>
      <c r="H32" s="10">
        <v>0</v>
      </c>
      <c r="I32" s="10">
        <v>0</v>
      </c>
      <c r="J32" s="10">
        <v>0</v>
      </c>
      <c r="K32" s="10">
        <v>0</v>
      </c>
      <c r="L32" s="10">
        <v>0</v>
      </c>
      <c r="M32" s="11">
        <f t="shared" si="1"/>
        <v>-1545.08</v>
      </c>
    </row>
    <row r="33" spans="1:13" ht="12.75">
      <c r="A33" s="27" t="s">
        <v>81</v>
      </c>
      <c r="B33" s="20" t="s">
        <v>82</v>
      </c>
      <c r="C33" s="10">
        <v>344944.12</v>
      </c>
      <c r="D33" s="10">
        <v>0</v>
      </c>
      <c r="E33" s="10">
        <v>0</v>
      </c>
      <c r="F33" s="10">
        <v>0</v>
      </c>
      <c r="G33" s="10">
        <v>0</v>
      </c>
      <c r="H33" s="10">
        <v>0</v>
      </c>
      <c r="I33" s="10">
        <v>0</v>
      </c>
      <c r="J33" s="10">
        <v>0</v>
      </c>
      <c r="K33" s="10">
        <v>0</v>
      </c>
      <c r="L33" s="10">
        <v>0</v>
      </c>
      <c r="M33" s="11">
        <f t="shared" si="1"/>
        <v>344944.12</v>
      </c>
    </row>
    <row r="34" spans="1:13" ht="12.75">
      <c r="A34" s="27" t="s">
        <v>83</v>
      </c>
      <c r="B34" s="20" t="s">
        <v>84</v>
      </c>
      <c r="C34" s="10">
        <v>-800000</v>
      </c>
      <c r="D34" s="10">
        <v>0</v>
      </c>
      <c r="E34" s="10">
        <v>0</v>
      </c>
      <c r="F34" s="10">
        <v>0</v>
      </c>
      <c r="G34" s="10">
        <v>0</v>
      </c>
      <c r="H34" s="10">
        <v>0</v>
      </c>
      <c r="I34" s="10">
        <v>0</v>
      </c>
      <c r="J34" s="10">
        <v>0</v>
      </c>
      <c r="K34" s="10">
        <v>0</v>
      </c>
      <c r="L34" s="10">
        <v>0</v>
      </c>
      <c r="M34" s="11">
        <f t="shared" si="1"/>
        <v>-800000</v>
      </c>
    </row>
    <row r="35" spans="1:13" ht="12.75">
      <c r="A35" s="27" t="s">
        <v>85</v>
      </c>
      <c r="B35" s="20" t="s">
        <v>86</v>
      </c>
      <c r="C35" s="10">
        <v>10000</v>
      </c>
      <c r="D35" s="10">
        <v>0</v>
      </c>
      <c r="E35" s="10">
        <v>0</v>
      </c>
      <c r="F35" s="10">
        <v>0</v>
      </c>
      <c r="G35" s="10">
        <v>0</v>
      </c>
      <c r="H35" s="10">
        <v>0</v>
      </c>
      <c r="I35" s="10">
        <v>0</v>
      </c>
      <c r="J35" s="10">
        <v>0</v>
      </c>
      <c r="K35" s="10">
        <v>0</v>
      </c>
      <c r="L35" s="10">
        <v>0</v>
      </c>
      <c r="M35" s="11">
        <f t="shared" si="1"/>
        <v>10000</v>
      </c>
    </row>
    <row r="36" spans="1:13" ht="12.75">
      <c r="A36" s="27" t="s">
        <v>87</v>
      </c>
      <c r="B36" s="20" t="s">
        <v>88</v>
      </c>
      <c r="C36" s="10">
        <v>0</v>
      </c>
      <c r="D36" s="10">
        <v>21400</v>
      </c>
      <c r="E36" s="10">
        <v>-4100</v>
      </c>
      <c r="F36" s="10">
        <v>0</v>
      </c>
      <c r="G36" s="10">
        <v>0</v>
      </c>
      <c r="H36" s="10">
        <v>0</v>
      </c>
      <c r="I36" s="10">
        <v>0</v>
      </c>
      <c r="J36" s="10">
        <v>0</v>
      </c>
      <c r="K36" s="10">
        <v>0</v>
      </c>
      <c r="L36" s="10">
        <v>0</v>
      </c>
      <c r="M36" s="11">
        <f t="shared" si="1"/>
        <v>0</v>
      </c>
    </row>
    <row r="37" spans="1:13" ht="12.75">
      <c r="A37" s="27" t="s">
        <v>89</v>
      </c>
      <c r="B37" s="20" t="s">
        <v>90</v>
      </c>
      <c r="C37" s="10">
        <v>-19961.56</v>
      </c>
      <c r="D37" s="10">
        <v>0</v>
      </c>
      <c r="E37" s="10">
        <v>0</v>
      </c>
      <c r="F37" s="10">
        <v>0</v>
      </c>
      <c r="G37" s="10">
        <v>0</v>
      </c>
      <c r="H37" s="10">
        <v>0</v>
      </c>
      <c r="I37" s="10">
        <v>0</v>
      </c>
      <c r="J37" s="10">
        <v>0</v>
      </c>
      <c r="K37" s="10">
        <v>0</v>
      </c>
      <c r="L37" s="10">
        <v>0</v>
      </c>
      <c r="M37" s="11">
        <f t="shared" si="1"/>
        <v>-19961.56</v>
      </c>
    </row>
    <row r="38" spans="1:13" ht="12.75">
      <c r="A38" s="23" t="s">
        <v>91</v>
      </c>
      <c r="B38" s="19" t="s">
        <v>92</v>
      </c>
      <c r="C38" s="8">
        <v>484600</v>
      </c>
      <c r="D38" s="8">
        <v>358361</v>
      </c>
      <c r="E38" s="8">
        <v>0</v>
      </c>
      <c r="F38" s="8">
        <v>0</v>
      </c>
      <c r="G38" s="8">
        <v>0</v>
      </c>
      <c r="H38" s="8">
        <v>0</v>
      </c>
      <c r="I38" s="8">
        <v>0</v>
      </c>
      <c r="J38" s="8">
        <v>0</v>
      </c>
      <c r="K38" s="8">
        <v>0</v>
      </c>
      <c r="L38" s="8">
        <v>0</v>
      </c>
      <c r="M38" s="9">
        <f t="shared" si="1"/>
        <v>484600</v>
      </c>
    </row>
    <row r="39" spans="1:13" ht="12.75">
      <c r="A39" s="27" t="s">
        <v>93</v>
      </c>
      <c r="B39" s="20" t="s">
        <v>94</v>
      </c>
      <c r="C39" s="10">
        <v>204771</v>
      </c>
      <c r="D39" s="10">
        <v>154791</v>
      </c>
      <c r="E39" s="10">
        <v>0</v>
      </c>
      <c r="F39" s="10">
        <v>0</v>
      </c>
      <c r="G39" s="10">
        <v>0</v>
      </c>
      <c r="H39" s="10">
        <v>0</v>
      </c>
      <c r="I39" s="10">
        <v>0</v>
      </c>
      <c r="J39" s="10">
        <v>0</v>
      </c>
      <c r="K39" s="10">
        <v>0</v>
      </c>
      <c r="L39" s="10">
        <v>0</v>
      </c>
      <c r="M39" s="11">
        <f t="shared" si="1"/>
        <v>204771</v>
      </c>
    </row>
    <row r="40" spans="1:13" ht="12.75">
      <c r="A40" s="27" t="s">
        <v>95</v>
      </c>
      <c r="B40" s="20" t="s">
        <v>96</v>
      </c>
      <c r="C40" s="10">
        <v>13280</v>
      </c>
      <c r="D40" s="10">
        <v>9633</v>
      </c>
      <c r="E40" s="10">
        <v>0</v>
      </c>
      <c r="F40" s="10">
        <v>0</v>
      </c>
      <c r="G40" s="10">
        <v>0</v>
      </c>
      <c r="H40" s="10">
        <v>0</v>
      </c>
      <c r="I40" s="10">
        <v>0</v>
      </c>
      <c r="J40" s="10">
        <v>0</v>
      </c>
      <c r="K40" s="10">
        <v>0</v>
      </c>
      <c r="L40" s="10">
        <v>0</v>
      </c>
      <c r="M40" s="11">
        <f t="shared" si="1"/>
        <v>13280</v>
      </c>
    </row>
    <row r="41" spans="1:13" ht="12.75">
      <c r="A41" s="27" t="s">
        <v>97</v>
      </c>
      <c r="B41" s="20" t="s">
        <v>98</v>
      </c>
      <c r="C41" s="10">
        <v>37512</v>
      </c>
      <c r="D41" s="10">
        <v>25835</v>
      </c>
      <c r="E41" s="10">
        <v>0</v>
      </c>
      <c r="F41" s="10">
        <v>0</v>
      </c>
      <c r="G41" s="10">
        <v>0</v>
      </c>
      <c r="H41" s="10">
        <v>0</v>
      </c>
      <c r="I41" s="10">
        <v>0</v>
      </c>
      <c r="J41" s="10">
        <v>0</v>
      </c>
      <c r="K41" s="10">
        <v>0</v>
      </c>
      <c r="L41" s="10">
        <v>0</v>
      </c>
      <c r="M41" s="11">
        <f t="shared" si="1"/>
        <v>37512</v>
      </c>
    </row>
    <row r="42" spans="1:13" ht="12.75">
      <c r="A42" s="27" t="s">
        <v>99</v>
      </c>
      <c r="B42" s="20" t="s">
        <v>100</v>
      </c>
      <c r="C42" s="10">
        <v>213206</v>
      </c>
      <c r="D42" s="10">
        <v>154532</v>
      </c>
      <c r="E42" s="10">
        <v>0</v>
      </c>
      <c r="F42" s="10">
        <v>0</v>
      </c>
      <c r="G42" s="10">
        <v>0</v>
      </c>
      <c r="H42" s="10">
        <v>0</v>
      </c>
      <c r="I42" s="10">
        <v>0</v>
      </c>
      <c r="J42" s="10">
        <v>0</v>
      </c>
      <c r="K42" s="10">
        <v>0</v>
      </c>
      <c r="L42" s="10">
        <v>0</v>
      </c>
      <c r="M42" s="11">
        <f t="shared" si="1"/>
        <v>213206</v>
      </c>
    </row>
    <row r="43" spans="1:13" ht="12.75">
      <c r="A43" s="27" t="s">
        <v>101</v>
      </c>
      <c r="B43" s="20" t="s">
        <v>102</v>
      </c>
      <c r="C43" s="10">
        <v>15831</v>
      </c>
      <c r="D43" s="10">
        <v>13570</v>
      </c>
      <c r="E43" s="10">
        <v>0</v>
      </c>
      <c r="F43" s="10">
        <v>0</v>
      </c>
      <c r="G43" s="10">
        <v>0</v>
      </c>
      <c r="H43" s="10">
        <v>0</v>
      </c>
      <c r="I43" s="10">
        <v>0</v>
      </c>
      <c r="J43" s="10">
        <v>0</v>
      </c>
      <c r="K43" s="10">
        <v>0</v>
      </c>
      <c r="L43" s="10">
        <v>0</v>
      </c>
      <c r="M43" s="11">
        <f t="shared" si="1"/>
        <v>15831</v>
      </c>
    </row>
    <row r="44" spans="1:13" ht="12.75">
      <c r="A44" s="23" t="s">
        <v>103</v>
      </c>
      <c r="B44" s="19" t="s">
        <v>104</v>
      </c>
      <c r="C44" s="8">
        <v>0</v>
      </c>
      <c r="D44" s="8">
        <v>2006</v>
      </c>
      <c r="E44" s="8">
        <v>0</v>
      </c>
      <c r="F44" s="8">
        <v>0</v>
      </c>
      <c r="G44" s="8">
        <v>0</v>
      </c>
      <c r="H44" s="8">
        <v>0</v>
      </c>
      <c r="I44" s="8">
        <v>0</v>
      </c>
      <c r="J44" s="8">
        <v>0</v>
      </c>
      <c r="K44" s="8">
        <v>0</v>
      </c>
      <c r="L44" s="8">
        <v>0</v>
      </c>
      <c r="M44" s="9">
        <f t="shared" si="1"/>
        <v>0</v>
      </c>
    </row>
    <row r="45" spans="1:13" ht="12.75">
      <c r="A45" s="27" t="s">
        <v>105</v>
      </c>
      <c r="B45" s="20" t="s">
        <v>106</v>
      </c>
      <c r="C45" s="10">
        <v>0</v>
      </c>
      <c r="D45" s="10">
        <v>2006</v>
      </c>
      <c r="E45" s="10">
        <v>0</v>
      </c>
      <c r="F45" s="10">
        <v>0</v>
      </c>
      <c r="G45" s="10">
        <v>0</v>
      </c>
      <c r="H45" s="10">
        <v>0</v>
      </c>
      <c r="I45" s="10">
        <v>0</v>
      </c>
      <c r="J45" s="10">
        <v>0</v>
      </c>
      <c r="K45" s="10">
        <v>0</v>
      </c>
      <c r="L45" s="10">
        <v>0</v>
      </c>
      <c r="M45" s="11">
        <f t="shared" si="1"/>
        <v>0</v>
      </c>
    </row>
    <row r="46" spans="1:13" ht="12.75">
      <c r="A46" s="23" t="s">
        <v>107</v>
      </c>
      <c r="B46" s="19" t="s">
        <v>108</v>
      </c>
      <c r="C46" s="8">
        <v>0</v>
      </c>
      <c r="D46" s="8">
        <v>0</v>
      </c>
      <c r="E46" s="8">
        <v>0</v>
      </c>
      <c r="F46" s="8">
        <v>-990000</v>
      </c>
      <c r="G46" s="8">
        <v>0</v>
      </c>
      <c r="H46" s="8">
        <v>0</v>
      </c>
      <c r="I46" s="8">
        <v>0</v>
      </c>
      <c r="J46" s="8">
        <v>-990000</v>
      </c>
      <c r="K46" s="8">
        <v>-990000</v>
      </c>
      <c r="L46" s="8">
        <v>-990000</v>
      </c>
      <c r="M46" s="9">
        <f t="shared" si="1"/>
        <v>-990000</v>
      </c>
    </row>
    <row r="47" spans="1:13" ht="12.75">
      <c r="A47" s="27" t="s">
        <v>109</v>
      </c>
      <c r="B47" s="20" t="s">
        <v>110</v>
      </c>
      <c r="C47" s="10">
        <v>0</v>
      </c>
      <c r="D47" s="10">
        <v>0</v>
      </c>
      <c r="E47" s="10">
        <v>0</v>
      </c>
      <c r="F47" s="10">
        <v>-990000</v>
      </c>
      <c r="G47" s="10">
        <v>0</v>
      </c>
      <c r="H47" s="10">
        <v>0</v>
      </c>
      <c r="I47" s="10">
        <v>0</v>
      </c>
      <c r="J47" s="10">
        <v>-990000</v>
      </c>
      <c r="K47" s="10">
        <v>-990000</v>
      </c>
      <c r="L47" s="10">
        <v>-990000</v>
      </c>
      <c r="M47" s="11">
        <f t="shared" si="1"/>
        <v>-990000</v>
      </c>
    </row>
    <row r="48" spans="1:13" ht="12.75">
      <c r="A48" s="23" t="s">
        <v>111</v>
      </c>
      <c r="B48" s="19" t="s">
        <v>112</v>
      </c>
      <c r="C48" s="8">
        <v>0</v>
      </c>
      <c r="D48" s="8">
        <v>-7829</v>
      </c>
      <c r="E48" s="8">
        <v>2350</v>
      </c>
      <c r="F48" s="8">
        <v>0</v>
      </c>
      <c r="G48" s="8">
        <v>0</v>
      </c>
      <c r="H48" s="8">
        <v>0</v>
      </c>
      <c r="I48" s="8">
        <v>0</v>
      </c>
      <c r="J48" s="8">
        <v>0</v>
      </c>
      <c r="K48" s="8">
        <v>0</v>
      </c>
      <c r="L48" s="8">
        <v>0</v>
      </c>
      <c r="M48" s="9">
        <f t="shared" si="1"/>
        <v>0</v>
      </c>
    </row>
    <row r="49" spans="1:13" ht="12.75">
      <c r="A49" s="27" t="s">
        <v>113</v>
      </c>
      <c r="B49" s="20" t="s">
        <v>114</v>
      </c>
      <c r="C49" s="10">
        <v>0</v>
      </c>
      <c r="D49" s="10">
        <v>-7829</v>
      </c>
      <c r="E49" s="10">
        <v>2350</v>
      </c>
      <c r="F49" s="10">
        <v>0</v>
      </c>
      <c r="G49" s="10">
        <v>0</v>
      </c>
      <c r="H49" s="10">
        <v>0</v>
      </c>
      <c r="I49" s="10">
        <v>0</v>
      </c>
      <c r="J49" s="10">
        <v>0</v>
      </c>
      <c r="K49" s="10">
        <v>0</v>
      </c>
      <c r="L49" s="10">
        <v>0</v>
      </c>
      <c r="M49" s="11">
        <f t="shared" si="1"/>
        <v>0</v>
      </c>
    </row>
    <row r="50" spans="1:13" ht="12.75">
      <c r="A50" s="206" t="s">
        <v>115</v>
      </c>
      <c r="B50" s="207"/>
      <c r="C50" s="9">
        <v>1874600</v>
      </c>
      <c r="D50" s="9">
        <v>1688915.14</v>
      </c>
      <c r="E50" s="9">
        <v>-61528</v>
      </c>
      <c r="F50" s="9">
        <v>-990000</v>
      </c>
      <c r="G50" s="9">
        <v>0</v>
      </c>
      <c r="H50" s="9">
        <v>0</v>
      </c>
      <c r="I50" s="9">
        <v>0</v>
      </c>
      <c r="J50" s="9">
        <v>-990000</v>
      </c>
      <c r="K50" s="9">
        <v>-990000</v>
      </c>
      <c r="L50" s="9">
        <v>-990000</v>
      </c>
      <c r="M50" s="9">
        <f t="shared" si="1"/>
        <v>884600</v>
      </c>
    </row>
    <row r="51" spans="1:13" ht="12.75">
      <c r="A51" s="206" t="s">
        <v>116</v>
      </c>
      <c r="B51" s="207"/>
      <c r="C51" s="9">
        <v>-45000</v>
      </c>
      <c r="D51" s="9">
        <v>0</v>
      </c>
      <c r="E51" s="9">
        <v>0</v>
      </c>
      <c r="F51" s="9">
        <v>0</v>
      </c>
      <c r="G51" s="9">
        <v>0</v>
      </c>
      <c r="H51" s="9">
        <v>0</v>
      </c>
      <c r="I51" s="9">
        <v>0</v>
      </c>
      <c r="J51" s="9">
        <v>0</v>
      </c>
      <c r="K51" s="9">
        <v>0</v>
      </c>
      <c r="L51" s="9">
        <v>0</v>
      </c>
      <c r="M51" s="9">
        <f t="shared" si="1"/>
        <v>-45000</v>
      </c>
    </row>
    <row r="52" spans="1:13" ht="12.75">
      <c r="A52" s="206" t="s">
        <v>117</v>
      </c>
      <c r="B52" s="207"/>
      <c r="C52" s="9">
        <v>-45000</v>
      </c>
      <c r="D52" s="9">
        <v>0</v>
      </c>
      <c r="E52" s="9">
        <v>0</v>
      </c>
      <c r="F52" s="9">
        <v>0</v>
      </c>
      <c r="G52" s="9">
        <v>0</v>
      </c>
      <c r="H52" s="9">
        <v>0</v>
      </c>
      <c r="I52" s="9">
        <v>0</v>
      </c>
      <c r="J52" s="9">
        <v>0</v>
      </c>
      <c r="K52" s="9">
        <v>0</v>
      </c>
      <c r="L52" s="9">
        <v>0</v>
      </c>
      <c r="M52" s="9">
        <f t="shared" si="1"/>
        <v>-45000</v>
      </c>
    </row>
    <row r="53" spans="1:13" ht="25.5">
      <c r="A53" s="27" t="s">
        <v>118</v>
      </c>
      <c r="B53" s="20" t="s">
        <v>119</v>
      </c>
      <c r="C53" s="10">
        <v>-45000</v>
      </c>
      <c r="D53" s="10">
        <v>0</v>
      </c>
      <c r="E53" s="10">
        <v>0</v>
      </c>
      <c r="F53" s="10">
        <v>0</v>
      </c>
      <c r="G53" s="10">
        <v>0</v>
      </c>
      <c r="H53" s="10">
        <v>0</v>
      </c>
      <c r="I53" s="10">
        <v>0</v>
      </c>
      <c r="J53" s="10">
        <v>0</v>
      </c>
      <c r="K53" s="10">
        <v>0</v>
      </c>
      <c r="L53" s="10">
        <v>0</v>
      </c>
      <c r="M53" s="11">
        <f t="shared" si="1"/>
        <v>-45000</v>
      </c>
    </row>
    <row r="54" spans="1:13" ht="12.75">
      <c r="A54" s="206" t="s">
        <v>120</v>
      </c>
      <c r="B54" s="207"/>
      <c r="C54" s="9">
        <v>1829600</v>
      </c>
      <c r="D54" s="9">
        <v>1688915.14</v>
      </c>
      <c r="E54" s="9">
        <v>-61528</v>
      </c>
      <c r="F54" s="9">
        <v>-990000</v>
      </c>
      <c r="G54" s="9">
        <v>0</v>
      </c>
      <c r="H54" s="9">
        <v>0</v>
      </c>
      <c r="I54" s="9">
        <v>0</v>
      </c>
      <c r="J54" s="9">
        <v>-990000</v>
      </c>
      <c r="K54" s="9">
        <v>-990000</v>
      </c>
      <c r="L54" s="9">
        <v>-990000</v>
      </c>
      <c r="M54" s="9">
        <f t="shared" si="1"/>
        <v>839600</v>
      </c>
    </row>
    <row r="57" spans="2:9" ht="12.75">
      <c r="B57" s="1" t="s">
        <v>19</v>
      </c>
      <c r="I57" s="1" t="s">
        <v>20</v>
      </c>
    </row>
  </sheetData>
  <sheetProtection/>
  <mergeCells count="23">
    <mergeCell ref="A54:B54"/>
    <mergeCell ref="K9:K10"/>
    <mergeCell ref="K8:L8"/>
    <mergeCell ref="M7:M10"/>
    <mergeCell ref="A50:B50"/>
    <mergeCell ref="A51:B51"/>
    <mergeCell ref="A52:B52"/>
    <mergeCell ref="F8:F10"/>
    <mergeCell ref="G8:G10"/>
    <mergeCell ref="H8:I8"/>
    <mergeCell ref="H9:H10"/>
    <mergeCell ref="I9:I10"/>
    <mergeCell ref="J8:J10"/>
    <mergeCell ref="A4:M4"/>
    <mergeCell ref="A5:M5"/>
    <mergeCell ref="A7:A10"/>
    <mergeCell ref="B7:B10"/>
    <mergeCell ref="C7:E7"/>
    <mergeCell ref="C8:C10"/>
    <mergeCell ref="D9:D10"/>
    <mergeCell ref="D8:E8"/>
    <mergeCell ref="E9:E10"/>
    <mergeCell ref="F7:L7"/>
  </mergeCells>
  <printOptions/>
  <pageMargins left="0.1968503937007874" right="0.1968503937007874" top="0.984251968503937" bottom="0.1968503937007874"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M61"/>
  <sheetViews>
    <sheetView zoomScalePageLayoutView="0" workbookViewId="0" topLeftCell="C1">
      <selection activeCell="A4" sqref="A4:M4"/>
    </sheetView>
  </sheetViews>
  <sheetFormatPr defaultColWidth="9.00390625" defaultRowHeight="12.75"/>
  <cols>
    <col min="1" max="1" width="9.125" style="2" customWidth="1"/>
    <col min="2" max="2" width="76.125" style="2" customWidth="1"/>
    <col min="3" max="4" width="11.25390625" style="2" bestFit="1" customWidth="1"/>
    <col min="5" max="5" width="11.00390625" style="2" customWidth="1"/>
    <col min="6" max="6" width="10.375" style="2" bestFit="1" customWidth="1"/>
    <col min="7" max="8" width="9.375" style="2" bestFit="1" customWidth="1"/>
    <col min="9" max="9" width="11.00390625" style="2" customWidth="1"/>
    <col min="10" max="11" width="10.375" style="2" bestFit="1" customWidth="1"/>
    <col min="12" max="12" width="15.75390625" style="2" customWidth="1"/>
    <col min="13" max="13" width="11.25390625" style="2" bestFit="1" customWidth="1"/>
    <col min="14" max="16384" width="9.125" style="2" customWidth="1"/>
  </cols>
  <sheetData>
    <row r="1" ht="12.75">
      <c r="K1" s="2" t="s">
        <v>121</v>
      </c>
    </row>
    <row r="2" ht="12.75">
      <c r="K2" s="2" t="s">
        <v>1</v>
      </c>
    </row>
    <row r="3" ht="12.75">
      <c r="K3" s="2" t="s">
        <v>22</v>
      </c>
    </row>
    <row r="4" spans="1:13" ht="12.75">
      <c r="A4" s="201" t="s">
        <v>122</v>
      </c>
      <c r="B4" s="202"/>
      <c r="C4" s="202"/>
      <c r="D4" s="202"/>
      <c r="E4" s="202"/>
      <c r="F4" s="202"/>
      <c r="G4" s="202"/>
      <c r="H4" s="202"/>
      <c r="I4" s="202"/>
      <c r="J4" s="202"/>
      <c r="K4" s="202"/>
      <c r="L4" s="202"/>
      <c r="M4" s="202"/>
    </row>
    <row r="5" spans="1:13" ht="12.75">
      <c r="A5" s="201" t="s">
        <v>123</v>
      </c>
      <c r="B5" s="202"/>
      <c r="C5" s="202"/>
      <c r="D5" s="202"/>
      <c r="E5" s="202"/>
      <c r="F5" s="202"/>
      <c r="G5" s="202"/>
      <c r="H5" s="202"/>
      <c r="I5" s="202"/>
      <c r="J5" s="202"/>
      <c r="K5" s="202"/>
      <c r="L5" s="202"/>
      <c r="M5" s="202"/>
    </row>
    <row r="6" ht="12.75">
      <c r="M6" s="18" t="s">
        <v>2</v>
      </c>
    </row>
    <row r="7" spans="1:13" ht="12.75">
      <c r="A7" s="205" t="s">
        <v>124</v>
      </c>
      <c r="B7" s="203" t="s">
        <v>125</v>
      </c>
      <c r="C7" s="203" t="s">
        <v>28</v>
      </c>
      <c r="D7" s="203"/>
      <c r="E7" s="203"/>
      <c r="F7" s="203" t="s">
        <v>29</v>
      </c>
      <c r="G7" s="203"/>
      <c r="H7" s="203"/>
      <c r="I7" s="203"/>
      <c r="J7" s="203"/>
      <c r="K7" s="203"/>
      <c r="L7" s="203"/>
      <c r="M7" s="204" t="s">
        <v>30</v>
      </c>
    </row>
    <row r="8" spans="1:13" ht="28.5" customHeight="1">
      <c r="A8" s="205"/>
      <c r="B8" s="203"/>
      <c r="C8" s="203" t="s">
        <v>31</v>
      </c>
      <c r="D8" s="203" t="s">
        <v>32</v>
      </c>
      <c r="E8" s="203"/>
      <c r="F8" s="203" t="s">
        <v>31</v>
      </c>
      <c r="G8" s="203" t="s">
        <v>33</v>
      </c>
      <c r="H8" s="203" t="s">
        <v>32</v>
      </c>
      <c r="I8" s="203"/>
      <c r="J8" s="203" t="s">
        <v>34</v>
      </c>
      <c r="K8" s="203" t="s">
        <v>32</v>
      </c>
      <c r="L8" s="203"/>
      <c r="M8" s="203"/>
    </row>
    <row r="9" spans="1:13" ht="12.75">
      <c r="A9" s="205" t="s">
        <v>26</v>
      </c>
      <c r="B9" s="203" t="s">
        <v>27</v>
      </c>
      <c r="C9" s="203"/>
      <c r="D9" s="203" t="s">
        <v>35</v>
      </c>
      <c r="E9" s="203" t="s">
        <v>36</v>
      </c>
      <c r="F9" s="203"/>
      <c r="G9" s="203"/>
      <c r="H9" s="203" t="s">
        <v>35</v>
      </c>
      <c r="I9" s="203" t="s">
        <v>36</v>
      </c>
      <c r="J9" s="203"/>
      <c r="K9" s="203" t="s">
        <v>37</v>
      </c>
      <c r="L9" s="21" t="s">
        <v>32</v>
      </c>
      <c r="M9" s="203"/>
    </row>
    <row r="10" spans="1:13" ht="58.5" customHeight="1">
      <c r="A10" s="203"/>
      <c r="B10" s="203"/>
      <c r="C10" s="203"/>
      <c r="D10" s="203"/>
      <c r="E10" s="203"/>
      <c r="F10" s="203"/>
      <c r="G10" s="203"/>
      <c r="H10" s="203"/>
      <c r="I10" s="203"/>
      <c r="J10" s="203"/>
      <c r="K10" s="203"/>
      <c r="L10" s="22" t="s">
        <v>38</v>
      </c>
      <c r="M10" s="203"/>
    </row>
    <row r="11" spans="1:13" s="17" customFormat="1" ht="11.25">
      <c r="A11" s="14">
        <v>1</v>
      </c>
      <c r="B11" s="14">
        <v>2</v>
      </c>
      <c r="C11" s="14">
        <v>3</v>
      </c>
      <c r="D11" s="14">
        <v>4</v>
      </c>
      <c r="E11" s="14">
        <v>5</v>
      </c>
      <c r="F11" s="14">
        <v>6</v>
      </c>
      <c r="G11" s="14">
        <v>7</v>
      </c>
      <c r="H11" s="14">
        <v>8</v>
      </c>
      <c r="I11" s="14">
        <v>9</v>
      </c>
      <c r="J11" s="14">
        <v>10</v>
      </c>
      <c r="K11" s="14">
        <v>11</v>
      </c>
      <c r="L11" s="14">
        <v>12</v>
      </c>
      <c r="M11" s="15" t="s">
        <v>39</v>
      </c>
    </row>
    <row r="12" spans="1:13" ht="12.75">
      <c r="A12" s="40" t="s">
        <v>126</v>
      </c>
      <c r="B12" s="24" t="s">
        <v>127</v>
      </c>
      <c r="C12" s="25">
        <v>0</v>
      </c>
      <c r="D12" s="25">
        <v>7780</v>
      </c>
      <c r="E12" s="25">
        <v>-1650</v>
      </c>
      <c r="F12" s="25">
        <v>0</v>
      </c>
      <c r="G12" s="25">
        <v>0</v>
      </c>
      <c r="H12" s="25">
        <v>0</v>
      </c>
      <c r="I12" s="25">
        <v>0</v>
      </c>
      <c r="J12" s="25">
        <v>0</v>
      </c>
      <c r="K12" s="25">
        <v>0</v>
      </c>
      <c r="L12" s="25">
        <v>0</v>
      </c>
      <c r="M12" s="26">
        <f>C12+F12</f>
        <v>0</v>
      </c>
    </row>
    <row r="13" spans="1:13" ht="12.75">
      <c r="A13" s="41" t="s">
        <v>40</v>
      </c>
      <c r="B13" s="24" t="s">
        <v>41</v>
      </c>
      <c r="C13" s="25">
        <v>0</v>
      </c>
      <c r="D13" s="25">
        <v>7780</v>
      </c>
      <c r="E13" s="25">
        <v>-1650</v>
      </c>
      <c r="F13" s="25">
        <v>0</v>
      </c>
      <c r="G13" s="25">
        <v>0</v>
      </c>
      <c r="H13" s="25">
        <v>0</v>
      </c>
      <c r="I13" s="25">
        <v>0</v>
      </c>
      <c r="J13" s="25">
        <v>0</v>
      </c>
      <c r="K13" s="25">
        <v>0</v>
      </c>
      <c r="L13" s="25">
        <v>0</v>
      </c>
      <c r="M13" s="26">
        <f>C13+F13</f>
        <v>0</v>
      </c>
    </row>
    <row r="14" spans="1:13" ht="12.75">
      <c r="A14" s="42" t="s">
        <v>42</v>
      </c>
      <c r="B14" s="28" t="s">
        <v>43</v>
      </c>
      <c r="C14" s="29">
        <v>0</v>
      </c>
      <c r="D14" s="29">
        <v>7780</v>
      </c>
      <c r="E14" s="29">
        <v>-1650</v>
      </c>
      <c r="F14" s="29">
        <v>0</v>
      </c>
      <c r="G14" s="29">
        <v>0</v>
      </c>
      <c r="H14" s="29">
        <v>0</v>
      </c>
      <c r="I14" s="29">
        <v>0</v>
      </c>
      <c r="J14" s="29">
        <v>0</v>
      </c>
      <c r="K14" s="29">
        <v>0</v>
      </c>
      <c r="L14" s="29">
        <v>0</v>
      </c>
      <c r="M14" s="30">
        <f>C14+F14</f>
        <v>0</v>
      </c>
    </row>
    <row r="15" spans="1:13" ht="12.75">
      <c r="A15" s="43" t="s">
        <v>128</v>
      </c>
      <c r="B15" s="44" t="s">
        <v>129</v>
      </c>
      <c r="C15" s="8">
        <v>1860400</v>
      </c>
      <c r="D15" s="8">
        <v>1322774.14</v>
      </c>
      <c r="E15" s="8">
        <v>-59878</v>
      </c>
      <c r="F15" s="8">
        <v>-990000</v>
      </c>
      <c r="G15" s="8">
        <v>0</v>
      </c>
      <c r="H15" s="8">
        <v>0</v>
      </c>
      <c r="I15" s="8">
        <v>0</v>
      </c>
      <c r="J15" s="8">
        <v>-990000</v>
      </c>
      <c r="K15" s="8">
        <v>-990000</v>
      </c>
      <c r="L15" s="8">
        <v>-990000</v>
      </c>
      <c r="M15" s="9">
        <f aca="true" t="shared" si="0" ref="M15:M33">C15+F15</f>
        <v>870400</v>
      </c>
    </row>
    <row r="16" spans="1:13" ht="12.75">
      <c r="A16" s="41" t="s">
        <v>44</v>
      </c>
      <c r="B16" s="44" t="s">
        <v>45</v>
      </c>
      <c r="C16" s="8">
        <v>10219.76</v>
      </c>
      <c r="D16" s="8">
        <v>0</v>
      </c>
      <c r="E16" s="8">
        <v>0</v>
      </c>
      <c r="F16" s="8">
        <v>0</v>
      </c>
      <c r="G16" s="8">
        <v>0</v>
      </c>
      <c r="H16" s="8">
        <v>0</v>
      </c>
      <c r="I16" s="8">
        <v>0</v>
      </c>
      <c r="J16" s="8">
        <v>0</v>
      </c>
      <c r="K16" s="8">
        <v>0</v>
      </c>
      <c r="L16" s="8">
        <v>0</v>
      </c>
      <c r="M16" s="9">
        <f t="shared" si="0"/>
        <v>10219.76</v>
      </c>
    </row>
    <row r="17" spans="1:13" ht="25.5">
      <c r="A17" s="42" t="s">
        <v>46</v>
      </c>
      <c r="B17" s="45" t="s">
        <v>47</v>
      </c>
      <c r="C17" s="10">
        <v>10219.76</v>
      </c>
      <c r="D17" s="10">
        <v>0</v>
      </c>
      <c r="E17" s="10">
        <v>0</v>
      </c>
      <c r="F17" s="10">
        <v>0</v>
      </c>
      <c r="G17" s="10">
        <v>0</v>
      </c>
      <c r="H17" s="10">
        <v>0</v>
      </c>
      <c r="I17" s="10">
        <v>0</v>
      </c>
      <c r="J17" s="10">
        <v>0</v>
      </c>
      <c r="K17" s="10">
        <v>0</v>
      </c>
      <c r="L17" s="10">
        <v>0</v>
      </c>
      <c r="M17" s="11">
        <f t="shared" si="0"/>
        <v>10219.76</v>
      </c>
    </row>
    <row r="18" spans="1:13" ht="12.75">
      <c r="A18" s="41" t="s">
        <v>48</v>
      </c>
      <c r="B18" s="44" t="s">
        <v>49</v>
      </c>
      <c r="C18" s="8">
        <v>1830180.24</v>
      </c>
      <c r="D18" s="8">
        <v>1307197.14</v>
      </c>
      <c r="E18" s="8">
        <v>-58128</v>
      </c>
      <c r="F18" s="8">
        <v>0</v>
      </c>
      <c r="G18" s="8">
        <v>0</v>
      </c>
      <c r="H18" s="8">
        <v>0</v>
      </c>
      <c r="I18" s="8">
        <v>0</v>
      </c>
      <c r="J18" s="8">
        <v>0</v>
      </c>
      <c r="K18" s="8">
        <v>0</v>
      </c>
      <c r="L18" s="8">
        <v>0</v>
      </c>
      <c r="M18" s="9">
        <f t="shared" si="0"/>
        <v>1830180.24</v>
      </c>
    </row>
    <row r="19" spans="1:13" ht="12.75">
      <c r="A19" s="42" t="s">
        <v>50</v>
      </c>
      <c r="B19" s="45" t="s">
        <v>51</v>
      </c>
      <c r="C19" s="10">
        <v>1830277.38</v>
      </c>
      <c r="D19" s="10">
        <v>1307197.14</v>
      </c>
      <c r="E19" s="10">
        <v>-58128</v>
      </c>
      <c r="F19" s="10">
        <v>0</v>
      </c>
      <c r="G19" s="10">
        <v>0</v>
      </c>
      <c r="H19" s="10">
        <v>0</v>
      </c>
      <c r="I19" s="10">
        <v>0</v>
      </c>
      <c r="J19" s="10">
        <v>0</v>
      </c>
      <c r="K19" s="10">
        <v>0</v>
      </c>
      <c r="L19" s="10">
        <v>0</v>
      </c>
      <c r="M19" s="11">
        <f t="shared" si="0"/>
        <v>1830277.38</v>
      </c>
    </row>
    <row r="20" spans="1:13" ht="12.75">
      <c r="A20" s="42" t="s">
        <v>52</v>
      </c>
      <c r="B20" s="45" t="s">
        <v>53</v>
      </c>
      <c r="C20" s="10">
        <v>-97.14</v>
      </c>
      <c r="D20" s="10">
        <v>0</v>
      </c>
      <c r="E20" s="10">
        <v>0</v>
      </c>
      <c r="F20" s="10">
        <v>0</v>
      </c>
      <c r="G20" s="10">
        <v>0</v>
      </c>
      <c r="H20" s="10">
        <v>0</v>
      </c>
      <c r="I20" s="10">
        <v>0</v>
      </c>
      <c r="J20" s="10">
        <v>0</v>
      </c>
      <c r="K20" s="10">
        <v>0</v>
      </c>
      <c r="L20" s="10">
        <v>0</v>
      </c>
      <c r="M20" s="11">
        <f t="shared" si="0"/>
        <v>-97.14</v>
      </c>
    </row>
    <row r="21" spans="1:13" ht="12.75">
      <c r="A21" s="41" t="s">
        <v>54</v>
      </c>
      <c r="B21" s="44" t="s">
        <v>55</v>
      </c>
      <c r="C21" s="8">
        <v>0</v>
      </c>
      <c r="D21" s="8">
        <v>21400</v>
      </c>
      <c r="E21" s="8">
        <v>-4100</v>
      </c>
      <c r="F21" s="8">
        <v>0</v>
      </c>
      <c r="G21" s="8">
        <v>0</v>
      </c>
      <c r="H21" s="8">
        <v>0</v>
      </c>
      <c r="I21" s="8">
        <v>0</v>
      </c>
      <c r="J21" s="8">
        <v>0</v>
      </c>
      <c r="K21" s="8">
        <v>0</v>
      </c>
      <c r="L21" s="8">
        <v>0</v>
      </c>
      <c r="M21" s="9">
        <f t="shared" si="0"/>
        <v>0</v>
      </c>
    </row>
    <row r="22" spans="1:13" ht="12.75">
      <c r="A22" s="42" t="s">
        <v>87</v>
      </c>
      <c r="B22" s="45" t="s">
        <v>88</v>
      </c>
      <c r="C22" s="10">
        <v>0</v>
      </c>
      <c r="D22" s="10">
        <v>21400</v>
      </c>
      <c r="E22" s="10">
        <v>-4100</v>
      </c>
      <c r="F22" s="10">
        <v>0</v>
      </c>
      <c r="G22" s="10">
        <v>0</v>
      </c>
      <c r="H22" s="10">
        <v>0</v>
      </c>
      <c r="I22" s="10">
        <v>0</v>
      </c>
      <c r="J22" s="10">
        <v>0</v>
      </c>
      <c r="K22" s="10">
        <v>0</v>
      </c>
      <c r="L22" s="10">
        <v>0</v>
      </c>
      <c r="M22" s="11">
        <f t="shared" si="0"/>
        <v>0</v>
      </c>
    </row>
    <row r="23" spans="1:13" ht="12.75">
      <c r="A23" s="41" t="s">
        <v>103</v>
      </c>
      <c r="B23" s="44" t="s">
        <v>104</v>
      </c>
      <c r="C23" s="8">
        <v>0</v>
      </c>
      <c r="D23" s="8">
        <v>2006</v>
      </c>
      <c r="E23" s="8">
        <v>0</v>
      </c>
      <c r="F23" s="8">
        <v>0</v>
      </c>
      <c r="G23" s="8">
        <v>0</v>
      </c>
      <c r="H23" s="8">
        <v>0</v>
      </c>
      <c r="I23" s="8">
        <v>0</v>
      </c>
      <c r="J23" s="8">
        <v>0</v>
      </c>
      <c r="K23" s="8">
        <v>0</v>
      </c>
      <c r="L23" s="8">
        <v>0</v>
      </c>
      <c r="M23" s="9">
        <f t="shared" si="0"/>
        <v>0</v>
      </c>
    </row>
    <row r="24" spans="1:13" ht="12.75">
      <c r="A24" s="42" t="s">
        <v>105</v>
      </c>
      <c r="B24" s="45" t="s">
        <v>106</v>
      </c>
      <c r="C24" s="10">
        <v>0</v>
      </c>
      <c r="D24" s="10">
        <v>2006</v>
      </c>
      <c r="E24" s="10">
        <v>0</v>
      </c>
      <c r="F24" s="10">
        <v>0</v>
      </c>
      <c r="G24" s="10">
        <v>0</v>
      </c>
      <c r="H24" s="10">
        <v>0</v>
      </c>
      <c r="I24" s="10">
        <v>0</v>
      </c>
      <c r="J24" s="10">
        <v>0</v>
      </c>
      <c r="K24" s="10">
        <v>0</v>
      </c>
      <c r="L24" s="10">
        <v>0</v>
      </c>
      <c r="M24" s="11">
        <f t="shared" si="0"/>
        <v>0</v>
      </c>
    </row>
    <row r="25" spans="1:13" ht="12.75">
      <c r="A25" s="41" t="s">
        <v>107</v>
      </c>
      <c r="B25" s="44" t="s">
        <v>108</v>
      </c>
      <c r="C25" s="8">
        <v>0</v>
      </c>
      <c r="D25" s="8">
        <v>0</v>
      </c>
      <c r="E25" s="8">
        <v>0</v>
      </c>
      <c r="F25" s="8">
        <v>-990000</v>
      </c>
      <c r="G25" s="8">
        <v>0</v>
      </c>
      <c r="H25" s="8">
        <v>0</v>
      </c>
      <c r="I25" s="8">
        <v>0</v>
      </c>
      <c r="J25" s="8">
        <v>-990000</v>
      </c>
      <c r="K25" s="8">
        <v>-990000</v>
      </c>
      <c r="L25" s="8">
        <v>-990000</v>
      </c>
      <c r="M25" s="9">
        <f t="shared" si="0"/>
        <v>-990000</v>
      </c>
    </row>
    <row r="26" spans="1:13" ht="12.75">
      <c r="A26" s="42" t="s">
        <v>109</v>
      </c>
      <c r="B26" s="45" t="s">
        <v>110</v>
      </c>
      <c r="C26" s="10">
        <v>0</v>
      </c>
      <c r="D26" s="10">
        <v>0</v>
      </c>
      <c r="E26" s="10">
        <v>0</v>
      </c>
      <c r="F26" s="10">
        <v>-990000</v>
      </c>
      <c r="G26" s="10">
        <v>0</v>
      </c>
      <c r="H26" s="10">
        <v>0</v>
      </c>
      <c r="I26" s="10">
        <v>0</v>
      </c>
      <c r="J26" s="10">
        <v>-990000</v>
      </c>
      <c r="K26" s="10">
        <v>-990000</v>
      </c>
      <c r="L26" s="10">
        <v>-990000</v>
      </c>
      <c r="M26" s="11">
        <f t="shared" si="0"/>
        <v>-990000</v>
      </c>
    </row>
    <row r="27" spans="1:13" ht="12.75">
      <c r="A27" s="41" t="s">
        <v>111</v>
      </c>
      <c r="B27" s="44" t="s">
        <v>112</v>
      </c>
      <c r="C27" s="8">
        <v>20000</v>
      </c>
      <c r="D27" s="8">
        <v>-7829</v>
      </c>
      <c r="E27" s="8">
        <v>2350</v>
      </c>
      <c r="F27" s="8">
        <v>0</v>
      </c>
      <c r="G27" s="8">
        <v>0</v>
      </c>
      <c r="H27" s="8">
        <v>0</v>
      </c>
      <c r="I27" s="8">
        <v>0</v>
      </c>
      <c r="J27" s="8">
        <v>0</v>
      </c>
      <c r="K27" s="8">
        <v>0</v>
      </c>
      <c r="L27" s="8">
        <v>0</v>
      </c>
      <c r="M27" s="9">
        <f t="shared" si="0"/>
        <v>20000</v>
      </c>
    </row>
    <row r="28" spans="1:13" ht="25.5">
      <c r="A28" s="42" t="s">
        <v>118</v>
      </c>
      <c r="B28" s="45" t="s">
        <v>119</v>
      </c>
      <c r="C28" s="10">
        <v>20000</v>
      </c>
      <c r="D28" s="10">
        <v>0</v>
      </c>
      <c r="E28" s="10">
        <v>0</v>
      </c>
      <c r="F28" s="10">
        <v>0</v>
      </c>
      <c r="G28" s="10">
        <v>0</v>
      </c>
      <c r="H28" s="10">
        <v>0</v>
      </c>
      <c r="I28" s="10">
        <v>0</v>
      </c>
      <c r="J28" s="10">
        <v>0</v>
      </c>
      <c r="K28" s="10">
        <v>0</v>
      </c>
      <c r="L28" s="10">
        <v>0</v>
      </c>
      <c r="M28" s="11">
        <f t="shared" si="0"/>
        <v>20000</v>
      </c>
    </row>
    <row r="29" spans="1:13" ht="12.75">
      <c r="A29" s="42" t="s">
        <v>113</v>
      </c>
      <c r="B29" s="45" t="s">
        <v>114</v>
      </c>
      <c r="C29" s="10">
        <v>0</v>
      </c>
      <c r="D29" s="10">
        <v>-7829</v>
      </c>
      <c r="E29" s="10">
        <v>2350</v>
      </c>
      <c r="F29" s="10">
        <v>0</v>
      </c>
      <c r="G29" s="10">
        <v>0</v>
      </c>
      <c r="H29" s="10">
        <v>0</v>
      </c>
      <c r="I29" s="10">
        <v>0</v>
      </c>
      <c r="J29" s="10">
        <v>0</v>
      </c>
      <c r="K29" s="10">
        <v>0</v>
      </c>
      <c r="L29" s="10">
        <v>0</v>
      </c>
      <c r="M29" s="11">
        <f t="shared" si="0"/>
        <v>0</v>
      </c>
    </row>
    <row r="30" spans="1:13" ht="12.75">
      <c r="A30" s="43" t="s">
        <v>130</v>
      </c>
      <c r="B30" s="44" t="s">
        <v>131</v>
      </c>
      <c r="C30" s="8">
        <v>-515400</v>
      </c>
      <c r="D30" s="8">
        <v>0</v>
      </c>
      <c r="E30" s="8">
        <v>0</v>
      </c>
      <c r="F30" s="8">
        <v>0</v>
      </c>
      <c r="G30" s="8">
        <v>0</v>
      </c>
      <c r="H30" s="8">
        <v>0</v>
      </c>
      <c r="I30" s="8">
        <v>0</v>
      </c>
      <c r="J30" s="8">
        <v>0</v>
      </c>
      <c r="K30" s="8">
        <v>0</v>
      </c>
      <c r="L30" s="8">
        <v>0</v>
      </c>
      <c r="M30" s="9">
        <f t="shared" si="0"/>
        <v>-515400</v>
      </c>
    </row>
    <row r="31" spans="1:13" ht="12.75">
      <c r="A31" s="41" t="s">
        <v>54</v>
      </c>
      <c r="B31" s="44" t="s">
        <v>55</v>
      </c>
      <c r="C31" s="8">
        <v>-450400</v>
      </c>
      <c r="D31" s="8">
        <v>0</v>
      </c>
      <c r="E31" s="8">
        <v>0</v>
      </c>
      <c r="F31" s="8">
        <v>0</v>
      </c>
      <c r="G31" s="8">
        <v>0</v>
      </c>
      <c r="H31" s="8">
        <v>0</v>
      </c>
      <c r="I31" s="8">
        <v>0</v>
      </c>
      <c r="J31" s="8">
        <v>0</v>
      </c>
      <c r="K31" s="8">
        <v>0</v>
      </c>
      <c r="L31" s="8">
        <v>0</v>
      </c>
      <c r="M31" s="9">
        <f t="shared" si="0"/>
        <v>-450400</v>
      </c>
    </row>
    <row r="32" spans="1:13" ht="102">
      <c r="A32" s="42" t="s">
        <v>56</v>
      </c>
      <c r="B32" s="45" t="s">
        <v>57</v>
      </c>
      <c r="C32" s="10">
        <v>-610800</v>
      </c>
      <c r="D32" s="10">
        <v>0</v>
      </c>
      <c r="E32" s="10">
        <v>0</v>
      </c>
      <c r="F32" s="10">
        <v>0</v>
      </c>
      <c r="G32" s="10">
        <v>0</v>
      </c>
      <c r="H32" s="10">
        <v>0</v>
      </c>
      <c r="I32" s="10">
        <v>0</v>
      </c>
      <c r="J32" s="10">
        <v>0</v>
      </c>
      <c r="K32" s="10">
        <v>0</v>
      </c>
      <c r="L32" s="10">
        <v>0</v>
      </c>
      <c r="M32" s="11">
        <f t="shared" si="0"/>
        <v>-610800</v>
      </c>
    </row>
    <row r="33" spans="1:13" s="35" customFormat="1" ht="153">
      <c r="A33" s="46" t="s">
        <v>58</v>
      </c>
      <c r="B33" s="32" t="s">
        <v>59</v>
      </c>
      <c r="C33" s="33">
        <v>0</v>
      </c>
      <c r="D33" s="33">
        <v>0</v>
      </c>
      <c r="E33" s="33">
        <v>0</v>
      </c>
      <c r="F33" s="33">
        <v>0</v>
      </c>
      <c r="G33" s="33">
        <v>0</v>
      </c>
      <c r="H33" s="33">
        <v>0</v>
      </c>
      <c r="I33" s="33">
        <v>0</v>
      </c>
      <c r="J33" s="33">
        <v>0</v>
      </c>
      <c r="K33" s="33">
        <v>0</v>
      </c>
      <c r="L33" s="33">
        <v>0</v>
      </c>
      <c r="M33" s="34">
        <f t="shared" si="0"/>
        <v>0</v>
      </c>
    </row>
    <row r="34" spans="1:13" ht="127.5">
      <c r="A34" s="47"/>
      <c r="B34" s="37" t="s">
        <v>60</v>
      </c>
      <c r="C34" s="38"/>
      <c r="D34" s="38"/>
      <c r="E34" s="38"/>
      <c r="F34" s="38"/>
      <c r="G34" s="38"/>
      <c r="H34" s="38"/>
      <c r="I34" s="38"/>
      <c r="J34" s="38"/>
      <c r="K34" s="38"/>
      <c r="L34" s="38"/>
      <c r="M34" s="39"/>
    </row>
    <row r="35" spans="1:13" ht="38.25">
      <c r="A35" s="42" t="s">
        <v>61</v>
      </c>
      <c r="B35" s="45" t="s">
        <v>62</v>
      </c>
      <c r="C35" s="10">
        <v>0</v>
      </c>
      <c r="D35" s="10">
        <v>0</v>
      </c>
      <c r="E35" s="10">
        <v>0</v>
      </c>
      <c r="F35" s="10">
        <v>0</v>
      </c>
      <c r="G35" s="10">
        <v>0</v>
      </c>
      <c r="H35" s="10">
        <v>0</v>
      </c>
      <c r="I35" s="10">
        <v>0</v>
      </c>
      <c r="J35" s="10">
        <v>0</v>
      </c>
      <c r="K35" s="10">
        <v>0</v>
      </c>
      <c r="L35" s="10">
        <v>0</v>
      </c>
      <c r="M35" s="11">
        <f aca="true" t="shared" si="1" ref="M35:M58">C35+F35</f>
        <v>0</v>
      </c>
    </row>
    <row r="36" spans="1:13" ht="89.25">
      <c r="A36" s="42" t="s">
        <v>63</v>
      </c>
      <c r="B36" s="45" t="s">
        <v>64</v>
      </c>
      <c r="C36" s="10">
        <v>-110000</v>
      </c>
      <c r="D36" s="10">
        <v>0</v>
      </c>
      <c r="E36" s="10">
        <v>0</v>
      </c>
      <c r="F36" s="10">
        <v>0</v>
      </c>
      <c r="G36" s="10">
        <v>0</v>
      </c>
      <c r="H36" s="10">
        <v>0</v>
      </c>
      <c r="I36" s="10">
        <v>0</v>
      </c>
      <c r="J36" s="10">
        <v>0</v>
      </c>
      <c r="K36" s="10">
        <v>0</v>
      </c>
      <c r="L36" s="10">
        <v>0</v>
      </c>
      <c r="M36" s="11">
        <f t="shared" si="1"/>
        <v>-110000</v>
      </c>
    </row>
    <row r="37" spans="1:13" ht="51">
      <c r="A37" s="42" t="s">
        <v>65</v>
      </c>
      <c r="B37" s="45" t="s">
        <v>66</v>
      </c>
      <c r="C37" s="10">
        <v>0</v>
      </c>
      <c r="D37" s="10">
        <v>0</v>
      </c>
      <c r="E37" s="10">
        <v>0</v>
      </c>
      <c r="F37" s="10">
        <v>0</v>
      </c>
      <c r="G37" s="10">
        <v>0</v>
      </c>
      <c r="H37" s="10">
        <v>0</v>
      </c>
      <c r="I37" s="10">
        <v>0</v>
      </c>
      <c r="J37" s="10">
        <v>0</v>
      </c>
      <c r="K37" s="10">
        <v>0</v>
      </c>
      <c r="L37" s="10">
        <v>0</v>
      </c>
      <c r="M37" s="11">
        <f t="shared" si="1"/>
        <v>0</v>
      </c>
    </row>
    <row r="38" spans="1:13" ht="12.75">
      <c r="A38" s="42" t="s">
        <v>67</v>
      </c>
      <c r="B38" s="45" t="s">
        <v>68</v>
      </c>
      <c r="C38" s="10">
        <v>-23687.89</v>
      </c>
      <c r="D38" s="10">
        <v>0</v>
      </c>
      <c r="E38" s="10">
        <v>0</v>
      </c>
      <c r="F38" s="10">
        <v>0</v>
      </c>
      <c r="G38" s="10">
        <v>0</v>
      </c>
      <c r="H38" s="10">
        <v>0</v>
      </c>
      <c r="I38" s="10">
        <v>0</v>
      </c>
      <c r="J38" s="10">
        <v>0</v>
      </c>
      <c r="K38" s="10">
        <v>0</v>
      </c>
      <c r="L38" s="10">
        <v>0</v>
      </c>
      <c r="M38" s="11">
        <f t="shared" si="1"/>
        <v>-23687.89</v>
      </c>
    </row>
    <row r="39" spans="1:13" ht="12.75">
      <c r="A39" s="42" t="s">
        <v>69</v>
      </c>
      <c r="B39" s="45" t="s">
        <v>70</v>
      </c>
      <c r="C39" s="10">
        <v>-20284.45</v>
      </c>
      <c r="D39" s="10">
        <v>0</v>
      </c>
      <c r="E39" s="10">
        <v>0</v>
      </c>
      <c r="F39" s="10">
        <v>0</v>
      </c>
      <c r="G39" s="10">
        <v>0</v>
      </c>
      <c r="H39" s="10">
        <v>0</v>
      </c>
      <c r="I39" s="10">
        <v>0</v>
      </c>
      <c r="J39" s="10">
        <v>0</v>
      </c>
      <c r="K39" s="10">
        <v>0</v>
      </c>
      <c r="L39" s="10">
        <v>0</v>
      </c>
      <c r="M39" s="11">
        <f t="shared" si="1"/>
        <v>-20284.45</v>
      </c>
    </row>
    <row r="40" spans="1:13" ht="12.75">
      <c r="A40" s="42" t="s">
        <v>71</v>
      </c>
      <c r="B40" s="45" t="s">
        <v>72</v>
      </c>
      <c r="C40" s="10">
        <v>839538.49</v>
      </c>
      <c r="D40" s="10">
        <v>0</v>
      </c>
      <c r="E40" s="10">
        <v>0</v>
      </c>
      <c r="F40" s="10">
        <v>0</v>
      </c>
      <c r="G40" s="10">
        <v>0</v>
      </c>
      <c r="H40" s="10">
        <v>0</v>
      </c>
      <c r="I40" s="10">
        <v>0</v>
      </c>
      <c r="J40" s="10">
        <v>0</v>
      </c>
      <c r="K40" s="10">
        <v>0</v>
      </c>
      <c r="L40" s="10">
        <v>0</v>
      </c>
      <c r="M40" s="11">
        <f t="shared" si="1"/>
        <v>839538.49</v>
      </c>
    </row>
    <row r="41" spans="1:13" ht="12.75">
      <c r="A41" s="42" t="s">
        <v>73</v>
      </c>
      <c r="B41" s="45" t="s">
        <v>74</v>
      </c>
      <c r="C41" s="10">
        <v>-35497.77</v>
      </c>
      <c r="D41" s="10">
        <v>0</v>
      </c>
      <c r="E41" s="10">
        <v>0</v>
      </c>
      <c r="F41" s="10">
        <v>0</v>
      </c>
      <c r="G41" s="10">
        <v>0</v>
      </c>
      <c r="H41" s="10">
        <v>0</v>
      </c>
      <c r="I41" s="10">
        <v>0</v>
      </c>
      <c r="J41" s="10">
        <v>0</v>
      </c>
      <c r="K41" s="10">
        <v>0</v>
      </c>
      <c r="L41" s="10">
        <v>0</v>
      </c>
      <c r="M41" s="11">
        <f t="shared" si="1"/>
        <v>-35497.77</v>
      </c>
    </row>
    <row r="42" spans="1:13" ht="12.75">
      <c r="A42" s="42" t="s">
        <v>75</v>
      </c>
      <c r="B42" s="45" t="s">
        <v>76</v>
      </c>
      <c r="C42" s="10">
        <v>-8219.41</v>
      </c>
      <c r="D42" s="10">
        <v>0</v>
      </c>
      <c r="E42" s="10">
        <v>0</v>
      </c>
      <c r="F42" s="10">
        <v>0</v>
      </c>
      <c r="G42" s="10">
        <v>0</v>
      </c>
      <c r="H42" s="10">
        <v>0</v>
      </c>
      <c r="I42" s="10">
        <v>0</v>
      </c>
      <c r="J42" s="10">
        <v>0</v>
      </c>
      <c r="K42" s="10">
        <v>0</v>
      </c>
      <c r="L42" s="10">
        <v>0</v>
      </c>
      <c r="M42" s="11">
        <f t="shared" si="1"/>
        <v>-8219.41</v>
      </c>
    </row>
    <row r="43" spans="1:13" ht="12.75">
      <c r="A43" s="42" t="s">
        <v>77</v>
      </c>
      <c r="B43" s="45" t="s">
        <v>78</v>
      </c>
      <c r="C43" s="10">
        <v>-14886.45</v>
      </c>
      <c r="D43" s="10">
        <v>0</v>
      </c>
      <c r="E43" s="10">
        <v>0</v>
      </c>
      <c r="F43" s="10">
        <v>0</v>
      </c>
      <c r="G43" s="10">
        <v>0</v>
      </c>
      <c r="H43" s="10">
        <v>0</v>
      </c>
      <c r="I43" s="10">
        <v>0</v>
      </c>
      <c r="J43" s="10">
        <v>0</v>
      </c>
      <c r="K43" s="10">
        <v>0</v>
      </c>
      <c r="L43" s="10">
        <v>0</v>
      </c>
      <c r="M43" s="11">
        <f t="shared" si="1"/>
        <v>-14886.45</v>
      </c>
    </row>
    <row r="44" spans="1:13" ht="12.75">
      <c r="A44" s="42" t="s">
        <v>79</v>
      </c>
      <c r="B44" s="45" t="s">
        <v>80</v>
      </c>
      <c r="C44" s="10">
        <v>-1545.08</v>
      </c>
      <c r="D44" s="10">
        <v>0</v>
      </c>
      <c r="E44" s="10">
        <v>0</v>
      </c>
      <c r="F44" s="10">
        <v>0</v>
      </c>
      <c r="G44" s="10">
        <v>0</v>
      </c>
      <c r="H44" s="10">
        <v>0</v>
      </c>
      <c r="I44" s="10">
        <v>0</v>
      </c>
      <c r="J44" s="10">
        <v>0</v>
      </c>
      <c r="K44" s="10">
        <v>0</v>
      </c>
      <c r="L44" s="10">
        <v>0</v>
      </c>
      <c r="M44" s="11">
        <f t="shared" si="1"/>
        <v>-1545.08</v>
      </c>
    </row>
    <row r="45" spans="1:13" ht="12.75">
      <c r="A45" s="42" t="s">
        <v>81</v>
      </c>
      <c r="B45" s="45" t="s">
        <v>82</v>
      </c>
      <c r="C45" s="10">
        <v>344944.12</v>
      </c>
      <c r="D45" s="10">
        <v>0</v>
      </c>
      <c r="E45" s="10">
        <v>0</v>
      </c>
      <c r="F45" s="10">
        <v>0</v>
      </c>
      <c r="G45" s="10">
        <v>0</v>
      </c>
      <c r="H45" s="10">
        <v>0</v>
      </c>
      <c r="I45" s="10">
        <v>0</v>
      </c>
      <c r="J45" s="10">
        <v>0</v>
      </c>
      <c r="K45" s="10">
        <v>0</v>
      </c>
      <c r="L45" s="10">
        <v>0</v>
      </c>
      <c r="M45" s="11">
        <f t="shared" si="1"/>
        <v>344944.12</v>
      </c>
    </row>
    <row r="46" spans="1:13" ht="12.75">
      <c r="A46" s="42" t="s">
        <v>83</v>
      </c>
      <c r="B46" s="45" t="s">
        <v>84</v>
      </c>
      <c r="C46" s="10">
        <v>-800000</v>
      </c>
      <c r="D46" s="10">
        <v>0</v>
      </c>
      <c r="E46" s="10">
        <v>0</v>
      </c>
      <c r="F46" s="10">
        <v>0</v>
      </c>
      <c r="G46" s="10">
        <v>0</v>
      </c>
      <c r="H46" s="10">
        <v>0</v>
      </c>
      <c r="I46" s="10">
        <v>0</v>
      </c>
      <c r="J46" s="10">
        <v>0</v>
      </c>
      <c r="K46" s="10">
        <v>0</v>
      </c>
      <c r="L46" s="10">
        <v>0</v>
      </c>
      <c r="M46" s="11">
        <f t="shared" si="1"/>
        <v>-800000</v>
      </c>
    </row>
    <row r="47" spans="1:13" ht="12.75">
      <c r="A47" s="42" t="s">
        <v>85</v>
      </c>
      <c r="B47" s="45" t="s">
        <v>86</v>
      </c>
      <c r="C47" s="10">
        <v>10000</v>
      </c>
      <c r="D47" s="10">
        <v>0</v>
      </c>
      <c r="E47" s="10">
        <v>0</v>
      </c>
      <c r="F47" s="10">
        <v>0</v>
      </c>
      <c r="G47" s="10">
        <v>0</v>
      </c>
      <c r="H47" s="10">
        <v>0</v>
      </c>
      <c r="I47" s="10">
        <v>0</v>
      </c>
      <c r="J47" s="10">
        <v>0</v>
      </c>
      <c r="K47" s="10">
        <v>0</v>
      </c>
      <c r="L47" s="10">
        <v>0</v>
      </c>
      <c r="M47" s="11">
        <f t="shared" si="1"/>
        <v>10000</v>
      </c>
    </row>
    <row r="48" spans="1:13" ht="12.75">
      <c r="A48" s="42" t="s">
        <v>89</v>
      </c>
      <c r="B48" s="45" t="s">
        <v>90</v>
      </c>
      <c r="C48" s="10">
        <v>-19961.56</v>
      </c>
      <c r="D48" s="10">
        <v>0</v>
      </c>
      <c r="E48" s="10">
        <v>0</v>
      </c>
      <c r="F48" s="10">
        <v>0</v>
      </c>
      <c r="G48" s="10">
        <v>0</v>
      </c>
      <c r="H48" s="10">
        <v>0</v>
      </c>
      <c r="I48" s="10">
        <v>0</v>
      </c>
      <c r="J48" s="10">
        <v>0</v>
      </c>
      <c r="K48" s="10">
        <v>0</v>
      </c>
      <c r="L48" s="10">
        <v>0</v>
      </c>
      <c r="M48" s="11">
        <f t="shared" si="1"/>
        <v>-19961.56</v>
      </c>
    </row>
    <row r="49" spans="1:13" ht="12.75">
      <c r="A49" s="41" t="s">
        <v>111</v>
      </c>
      <c r="B49" s="44" t="s">
        <v>112</v>
      </c>
      <c r="C49" s="8">
        <v>-65000</v>
      </c>
      <c r="D49" s="8">
        <v>0</v>
      </c>
      <c r="E49" s="8">
        <v>0</v>
      </c>
      <c r="F49" s="8">
        <v>0</v>
      </c>
      <c r="G49" s="8">
        <v>0</v>
      </c>
      <c r="H49" s="8">
        <v>0</v>
      </c>
      <c r="I49" s="8">
        <v>0</v>
      </c>
      <c r="J49" s="8">
        <v>0</v>
      </c>
      <c r="K49" s="8">
        <v>0</v>
      </c>
      <c r="L49" s="8">
        <v>0</v>
      </c>
      <c r="M49" s="9">
        <f t="shared" si="1"/>
        <v>-65000</v>
      </c>
    </row>
    <row r="50" spans="1:13" ht="25.5">
      <c r="A50" s="42" t="s">
        <v>118</v>
      </c>
      <c r="B50" s="45" t="s">
        <v>119</v>
      </c>
      <c r="C50" s="10">
        <v>-65000</v>
      </c>
      <c r="D50" s="10">
        <v>0</v>
      </c>
      <c r="E50" s="10">
        <v>0</v>
      </c>
      <c r="F50" s="10">
        <v>0</v>
      </c>
      <c r="G50" s="10">
        <v>0</v>
      </c>
      <c r="H50" s="10">
        <v>0</v>
      </c>
      <c r="I50" s="10">
        <v>0</v>
      </c>
      <c r="J50" s="10">
        <v>0</v>
      </c>
      <c r="K50" s="10">
        <v>0</v>
      </c>
      <c r="L50" s="10">
        <v>0</v>
      </c>
      <c r="M50" s="11">
        <f t="shared" si="1"/>
        <v>-65000</v>
      </c>
    </row>
    <row r="51" spans="1:13" ht="12.75">
      <c r="A51" s="43" t="s">
        <v>132</v>
      </c>
      <c r="B51" s="44" t="s">
        <v>133</v>
      </c>
      <c r="C51" s="8">
        <v>484600</v>
      </c>
      <c r="D51" s="8">
        <v>358361</v>
      </c>
      <c r="E51" s="8">
        <v>0</v>
      </c>
      <c r="F51" s="8">
        <v>0</v>
      </c>
      <c r="G51" s="8">
        <v>0</v>
      </c>
      <c r="H51" s="8">
        <v>0</v>
      </c>
      <c r="I51" s="8">
        <v>0</v>
      </c>
      <c r="J51" s="8">
        <v>0</v>
      </c>
      <c r="K51" s="8">
        <v>0</v>
      </c>
      <c r="L51" s="8">
        <v>0</v>
      </c>
      <c r="M51" s="9">
        <f t="shared" si="1"/>
        <v>484600</v>
      </c>
    </row>
    <row r="52" spans="1:13" ht="12.75">
      <c r="A52" s="41" t="s">
        <v>91</v>
      </c>
      <c r="B52" s="44" t="s">
        <v>92</v>
      </c>
      <c r="C52" s="8">
        <v>484600</v>
      </c>
      <c r="D52" s="8">
        <v>358361</v>
      </c>
      <c r="E52" s="8">
        <v>0</v>
      </c>
      <c r="F52" s="8">
        <v>0</v>
      </c>
      <c r="G52" s="8">
        <v>0</v>
      </c>
      <c r="H52" s="8">
        <v>0</v>
      </c>
      <c r="I52" s="8">
        <v>0</v>
      </c>
      <c r="J52" s="8">
        <v>0</v>
      </c>
      <c r="K52" s="8">
        <v>0</v>
      </c>
      <c r="L52" s="8">
        <v>0</v>
      </c>
      <c r="M52" s="9">
        <f t="shared" si="1"/>
        <v>484600</v>
      </c>
    </row>
    <row r="53" spans="1:13" ht="12.75">
      <c r="A53" s="42" t="s">
        <v>93</v>
      </c>
      <c r="B53" s="45" t="s">
        <v>94</v>
      </c>
      <c r="C53" s="10">
        <v>204771</v>
      </c>
      <c r="D53" s="10">
        <v>154791</v>
      </c>
      <c r="E53" s="10">
        <v>0</v>
      </c>
      <c r="F53" s="10">
        <v>0</v>
      </c>
      <c r="G53" s="10">
        <v>0</v>
      </c>
      <c r="H53" s="10">
        <v>0</v>
      </c>
      <c r="I53" s="10">
        <v>0</v>
      </c>
      <c r="J53" s="10">
        <v>0</v>
      </c>
      <c r="K53" s="10">
        <v>0</v>
      </c>
      <c r="L53" s="10">
        <v>0</v>
      </c>
      <c r="M53" s="11">
        <f t="shared" si="1"/>
        <v>204771</v>
      </c>
    </row>
    <row r="54" spans="1:13" ht="12.75">
      <c r="A54" s="42" t="s">
        <v>95</v>
      </c>
      <c r="B54" s="45" t="s">
        <v>96</v>
      </c>
      <c r="C54" s="10">
        <v>13280</v>
      </c>
      <c r="D54" s="10">
        <v>9633</v>
      </c>
      <c r="E54" s="10">
        <v>0</v>
      </c>
      <c r="F54" s="10">
        <v>0</v>
      </c>
      <c r="G54" s="10">
        <v>0</v>
      </c>
      <c r="H54" s="10">
        <v>0</v>
      </c>
      <c r="I54" s="10">
        <v>0</v>
      </c>
      <c r="J54" s="10">
        <v>0</v>
      </c>
      <c r="K54" s="10">
        <v>0</v>
      </c>
      <c r="L54" s="10">
        <v>0</v>
      </c>
      <c r="M54" s="11">
        <f t="shared" si="1"/>
        <v>13280</v>
      </c>
    </row>
    <row r="55" spans="1:13" ht="12.75">
      <c r="A55" s="42" t="s">
        <v>97</v>
      </c>
      <c r="B55" s="45" t="s">
        <v>98</v>
      </c>
      <c r="C55" s="10">
        <v>37512</v>
      </c>
      <c r="D55" s="10">
        <v>25835</v>
      </c>
      <c r="E55" s="10">
        <v>0</v>
      </c>
      <c r="F55" s="10">
        <v>0</v>
      </c>
      <c r="G55" s="10">
        <v>0</v>
      </c>
      <c r="H55" s="10">
        <v>0</v>
      </c>
      <c r="I55" s="10">
        <v>0</v>
      </c>
      <c r="J55" s="10">
        <v>0</v>
      </c>
      <c r="K55" s="10">
        <v>0</v>
      </c>
      <c r="L55" s="10">
        <v>0</v>
      </c>
      <c r="M55" s="11">
        <f t="shared" si="1"/>
        <v>37512</v>
      </c>
    </row>
    <row r="56" spans="1:13" ht="12.75">
      <c r="A56" s="42" t="s">
        <v>99</v>
      </c>
      <c r="B56" s="45" t="s">
        <v>100</v>
      </c>
      <c r="C56" s="10">
        <v>213206</v>
      </c>
      <c r="D56" s="10">
        <v>154532</v>
      </c>
      <c r="E56" s="10">
        <v>0</v>
      </c>
      <c r="F56" s="10">
        <v>0</v>
      </c>
      <c r="G56" s="10">
        <v>0</v>
      </c>
      <c r="H56" s="10">
        <v>0</v>
      </c>
      <c r="I56" s="10">
        <v>0</v>
      </c>
      <c r="J56" s="10">
        <v>0</v>
      </c>
      <c r="K56" s="10">
        <v>0</v>
      </c>
      <c r="L56" s="10">
        <v>0</v>
      </c>
      <c r="M56" s="11">
        <f t="shared" si="1"/>
        <v>213206</v>
      </c>
    </row>
    <row r="57" spans="1:13" ht="12.75">
      <c r="A57" s="42" t="s">
        <v>101</v>
      </c>
      <c r="B57" s="45" t="s">
        <v>102</v>
      </c>
      <c r="C57" s="10">
        <v>15831</v>
      </c>
      <c r="D57" s="10">
        <v>13570</v>
      </c>
      <c r="E57" s="10">
        <v>0</v>
      </c>
      <c r="F57" s="10">
        <v>0</v>
      </c>
      <c r="G57" s="10">
        <v>0</v>
      </c>
      <c r="H57" s="10">
        <v>0</v>
      </c>
      <c r="I57" s="10">
        <v>0</v>
      </c>
      <c r="J57" s="10">
        <v>0</v>
      </c>
      <c r="K57" s="10">
        <v>0</v>
      </c>
      <c r="L57" s="10">
        <v>0</v>
      </c>
      <c r="M57" s="11">
        <f t="shared" si="1"/>
        <v>15831</v>
      </c>
    </row>
    <row r="58" spans="1:13" ht="12.75">
      <c r="A58" s="48" t="s">
        <v>120</v>
      </c>
      <c r="B58" s="48"/>
      <c r="C58" s="49">
        <v>1829600</v>
      </c>
      <c r="D58" s="49">
        <v>1688915.14</v>
      </c>
      <c r="E58" s="49">
        <v>-61528</v>
      </c>
      <c r="F58" s="49">
        <v>-990000</v>
      </c>
      <c r="G58" s="49">
        <v>0</v>
      </c>
      <c r="H58" s="49">
        <v>0</v>
      </c>
      <c r="I58" s="49">
        <v>0</v>
      </c>
      <c r="J58" s="49">
        <v>-990000</v>
      </c>
      <c r="K58" s="49">
        <v>-990000</v>
      </c>
      <c r="L58" s="49">
        <v>-990000</v>
      </c>
      <c r="M58" s="49">
        <f t="shared" si="1"/>
        <v>839600</v>
      </c>
    </row>
    <row r="61" spans="2:9" ht="12.75">
      <c r="B61" s="1" t="s">
        <v>19</v>
      </c>
      <c r="I61" s="1" t="s">
        <v>20</v>
      </c>
    </row>
  </sheetData>
  <sheetProtection/>
  <mergeCells count="21">
    <mergeCell ref="J8:J10"/>
    <mergeCell ref="K9:K10"/>
    <mergeCell ref="K8:L8"/>
    <mergeCell ref="M7:M10"/>
    <mergeCell ref="A9:A10"/>
    <mergeCell ref="B9:B10"/>
    <mergeCell ref="C7:E7"/>
    <mergeCell ref="C8:C10"/>
    <mergeCell ref="D9:D10"/>
    <mergeCell ref="D8:E8"/>
    <mergeCell ref="E9:E10"/>
    <mergeCell ref="A4:M4"/>
    <mergeCell ref="A5:M5"/>
    <mergeCell ref="A7:A8"/>
    <mergeCell ref="B7:B8"/>
    <mergeCell ref="F7:L7"/>
    <mergeCell ref="F8:F10"/>
    <mergeCell ref="G8:G10"/>
    <mergeCell ref="H8:I8"/>
    <mergeCell ref="H9:H10"/>
    <mergeCell ref="I9:I10"/>
  </mergeCells>
  <printOptions/>
  <pageMargins left="0.1968503937007874" right="0.1968503937007874" top="0.7874015748031497" bottom="0.3937007874015748" header="0" footer="0"/>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N68"/>
  <sheetViews>
    <sheetView zoomScalePageLayoutView="0" workbookViewId="0" topLeftCell="D1">
      <selection activeCell="M3" sqref="M3"/>
    </sheetView>
  </sheetViews>
  <sheetFormatPr defaultColWidth="9.00390625" defaultRowHeight="12.75"/>
  <cols>
    <col min="1" max="2" width="9.125" style="2" customWidth="1"/>
    <col min="3" max="3" width="82.625" style="2" customWidth="1"/>
    <col min="4" max="4" width="11.875" style="2" bestFit="1" customWidth="1"/>
    <col min="5" max="5" width="11.25390625" style="2" bestFit="1" customWidth="1"/>
    <col min="6" max="6" width="11.00390625" style="2" customWidth="1"/>
    <col min="7" max="7" width="10.375" style="2" bestFit="1" customWidth="1"/>
    <col min="8" max="9" width="9.375" style="2" bestFit="1" customWidth="1"/>
    <col min="10" max="10" width="11.00390625" style="2" customWidth="1"/>
    <col min="11" max="12" width="10.375" style="2" bestFit="1" customWidth="1"/>
    <col min="13" max="13" width="15.75390625" style="2" customWidth="1"/>
    <col min="14" max="14" width="12.25390625" style="2" customWidth="1"/>
    <col min="15" max="16384" width="9.125" style="2" customWidth="1"/>
  </cols>
  <sheetData>
    <row r="1" ht="12.75">
      <c r="L1" s="2" t="s">
        <v>134</v>
      </c>
    </row>
    <row r="2" ht="12.75">
      <c r="L2" s="2" t="s">
        <v>1</v>
      </c>
    </row>
    <row r="3" ht="12.75">
      <c r="L3" s="2" t="s">
        <v>22</v>
      </c>
    </row>
    <row r="4" spans="2:14" ht="12.75">
      <c r="B4" s="201" t="s">
        <v>122</v>
      </c>
      <c r="C4" s="202"/>
      <c r="D4" s="202"/>
      <c r="E4" s="202"/>
      <c r="F4" s="202"/>
      <c r="G4" s="202"/>
      <c r="H4" s="202"/>
      <c r="I4" s="202"/>
      <c r="J4" s="202"/>
      <c r="K4" s="202"/>
      <c r="L4" s="202"/>
      <c r="M4" s="202"/>
      <c r="N4" s="202"/>
    </row>
    <row r="5" spans="2:14" ht="12.75">
      <c r="B5" s="201" t="s">
        <v>123</v>
      </c>
      <c r="C5" s="202"/>
      <c r="D5" s="202"/>
      <c r="E5" s="202"/>
      <c r="F5" s="202"/>
      <c r="G5" s="202"/>
      <c r="H5" s="202"/>
      <c r="I5" s="202"/>
      <c r="J5" s="202"/>
      <c r="K5" s="202"/>
      <c r="L5" s="202"/>
      <c r="M5" s="202"/>
      <c r="N5" s="202"/>
    </row>
    <row r="6" ht="12.75">
      <c r="N6" s="18" t="s">
        <v>2</v>
      </c>
    </row>
    <row r="7" spans="1:14" ht="12.75">
      <c r="A7" s="208" t="s">
        <v>135</v>
      </c>
      <c r="B7" s="209" t="s">
        <v>26</v>
      </c>
      <c r="C7" s="212" t="s">
        <v>136</v>
      </c>
      <c r="D7" s="203" t="s">
        <v>28</v>
      </c>
      <c r="E7" s="203"/>
      <c r="F7" s="203"/>
      <c r="G7" s="203" t="s">
        <v>29</v>
      </c>
      <c r="H7" s="203"/>
      <c r="I7" s="203"/>
      <c r="J7" s="203"/>
      <c r="K7" s="203"/>
      <c r="L7" s="203"/>
      <c r="M7" s="203"/>
      <c r="N7" s="204" t="s">
        <v>30</v>
      </c>
    </row>
    <row r="8" spans="1:14" ht="12.75">
      <c r="A8" s="208"/>
      <c r="B8" s="210"/>
      <c r="C8" s="213"/>
      <c r="D8" s="203" t="s">
        <v>31</v>
      </c>
      <c r="E8" s="203" t="s">
        <v>32</v>
      </c>
      <c r="F8" s="203"/>
      <c r="G8" s="203" t="s">
        <v>31</v>
      </c>
      <c r="H8" s="203" t="s">
        <v>33</v>
      </c>
      <c r="I8" s="203" t="s">
        <v>32</v>
      </c>
      <c r="J8" s="203"/>
      <c r="K8" s="203" t="s">
        <v>34</v>
      </c>
      <c r="L8" s="203" t="s">
        <v>32</v>
      </c>
      <c r="M8" s="203"/>
      <c r="N8" s="203"/>
    </row>
    <row r="9" spans="1:14" ht="12.75">
      <c r="A9" s="208"/>
      <c r="B9" s="210"/>
      <c r="C9" s="213"/>
      <c r="D9" s="203"/>
      <c r="E9" s="203" t="s">
        <v>35</v>
      </c>
      <c r="F9" s="203" t="s">
        <v>36</v>
      </c>
      <c r="G9" s="203"/>
      <c r="H9" s="203"/>
      <c r="I9" s="203" t="s">
        <v>35</v>
      </c>
      <c r="J9" s="203" t="s">
        <v>36</v>
      </c>
      <c r="K9" s="203"/>
      <c r="L9" s="203" t="s">
        <v>37</v>
      </c>
      <c r="M9" s="21" t="s">
        <v>32</v>
      </c>
      <c r="N9" s="203"/>
    </row>
    <row r="10" spans="1:14" ht="58.5" customHeight="1">
      <c r="A10" s="208"/>
      <c r="B10" s="211"/>
      <c r="C10" s="214"/>
      <c r="D10" s="203"/>
      <c r="E10" s="203"/>
      <c r="F10" s="203"/>
      <c r="G10" s="203"/>
      <c r="H10" s="203"/>
      <c r="I10" s="203"/>
      <c r="J10" s="203"/>
      <c r="K10" s="203"/>
      <c r="L10" s="203"/>
      <c r="M10" s="22" t="s">
        <v>38</v>
      </c>
      <c r="N10" s="203"/>
    </row>
    <row r="11" spans="1:14" s="17" customFormat="1" ht="11.25">
      <c r="A11" s="50">
        <v>1</v>
      </c>
      <c r="B11" s="14">
        <v>2</v>
      </c>
      <c r="C11" s="50">
        <v>3</v>
      </c>
      <c r="D11" s="14">
        <v>4</v>
      </c>
      <c r="E11" s="50">
        <v>5</v>
      </c>
      <c r="F11" s="14">
        <v>6</v>
      </c>
      <c r="G11" s="50">
        <v>7</v>
      </c>
      <c r="H11" s="14">
        <v>8</v>
      </c>
      <c r="I11" s="50">
        <v>9</v>
      </c>
      <c r="J11" s="14">
        <v>10</v>
      </c>
      <c r="K11" s="50">
        <v>11</v>
      </c>
      <c r="L11" s="14">
        <v>12</v>
      </c>
      <c r="M11" s="50">
        <v>13</v>
      </c>
      <c r="N11" s="15" t="s">
        <v>137</v>
      </c>
    </row>
    <row r="12" spans="1:14" s="17" customFormat="1" ht="12.75">
      <c r="A12" s="51" t="s">
        <v>138</v>
      </c>
      <c r="B12" s="43"/>
      <c r="C12" s="24" t="s">
        <v>127</v>
      </c>
      <c r="D12" s="52">
        <v>0</v>
      </c>
      <c r="E12" s="52">
        <v>7780</v>
      </c>
      <c r="F12" s="52">
        <v>-1650</v>
      </c>
      <c r="G12" s="52">
        <v>0</v>
      </c>
      <c r="H12" s="52">
        <v>0</v>
      </c>
      <c r="I12" s="52">
        <v>0</v>
      </c>
      <c r="J12" s="52">
        <v>0</v>
      </c>
      <c r="K12" s="52">
        <v>0</v>
      </c>
      <c r="L12" s="52">
        <v>0</v>
      </c>
      <c r="M12" s="52">
        <v>0</v>
      </c>
      <c r="N12" s="53">
        <f>D12+G12</f>
        <v>0</v>
      </c>
    </row>
    <row r="13" spans="1:14" s="17" customFormat="1" ht="12.75">
      <c r="A13" s="51" t="s">
        <v>139</v>
      </c>
      <c r="B13" s="43"/>
      <c r="C13" s="24" t="s">
        <v>127</v>
      </c>
      <c r="D13" s="52">
        <v>0</v>
      </c>
      <c r="E13" s="52">
        <v>7780</v>
      </c>
      <c r="F13" s="52">
        <v>-1650</v>
      </c>
      <c r="G13" s="52">
        <v>0</v>
      </c>
      <c r="H13" s="52">
        <v>0</v>
      </c>
      <c r="I13" s="52">
        <v>0</v>
      </c>
      <c r="J13" s="52">
        <v>0</v>
      </c>
      <c r="K13" s="52">
        <v>0</v>
      </c>
      <c r="L13" s="52">
        <v>0</v>
      </c>
      <c r="M13" s="52">
        <v>0</v>
      </c>
      <c r="N13" s="53">
        <f>D13+G13</f>
        <v>0</v>
      </c>
    </row>
    <row r="14" spans="1:14" s="17" customFormat="1" ht="38.25">
      <c r="A14" s="54" t="s">
        <v>140</v>
      </c>
      <c r="B14" s="27" t="s">
        <v>42</v>
      </c>
      <c r="C14" s="20" t="s">
        <v>141</v>
      </c>
      <c r="D14" s="29">
        <v>0</v>
      </c>
      <c r="E14" s="29">
        <v>7780</v>
      </c>
      <c r="F14" s="29">
        <v>-1650</v>
      </c>
      <c r="G14" s="29">
        <v>0</v>
      </c>
      <c r="H14" s="29">
        <v>0</v>
      </c>
      <c r="I14" s="29">
        <v>0</v>
      </c>
      <c r="J14" s="29">
        <v>0</v>
      </c>
      <c r="K14" s="29">
        <v>0</v>
      </c>
      <c r="L14" s="29">
        <v>0</v>
      </c>
      <c r="M14" s="29">
        <v>0</v>
      </c>
      <c r="N14" s="30">
        <f>D14+G14</f>
        <v>0</v>
      </c>
    </row>
    <row r="15" spans="1:14" ht="12.75">
      <c r="A15" s="55" t="s">
        <v>142</v>
      </c>
      <c r="B15" s="40"/>
      <c r="C15" s="19" t="s">
        <v>129</v>
      </c>
      <c r="D15" s="8">
        <v>1860400</v>
      </c>
      <c r="E15" s="8">
        <v>1322774.14</v>
      </c>
      <c r="F15" s="8">
        <v>-59878</v>
      </c>
      <c r="G15" s="8">
        <v>-990000</v>
      </c>
      <c r="H15" s="8">
        <v>0</v>
      </c>
      <c r="I15" s="8">
        <v>0</v>
      </c>
      <c r="J15" s="8">
        <v>0</v>
      </c>
      <c r="K15" s="8">
        <v>-990000</v>
      </c>
      <c r="L15" s="8">
        <v>-990000</v>
      </c>
      <c r="M15" s="8">
        <v>-990000</v>
      </c>
      <c r="N15" s="9">
        <f aca="true" t="shared" si="0" ref="N15:N38">D15+G15</f>
        <v>870400</v>
      </c>
    </row>
    <row r="16" spans="1:14" ht="12.75">
      <c r="A16" s="55" t="s">
        <v>143</v>
      </c>
      <c r="B16" s="40"/>
      <c r="C16" s="19" t="s">
        <v>129</v>
      </c>
      <c r="D16" s="8">
        <v>1860400</v>
      </c>
      <c r="E16" s="8">
        <v>1322774.14</v>
      </c>
      <c r="F16" s="8">
        <v>-59878</v>
      </c>
      <c r="G16" s="8">
        <v>-990000</v>
      </c>
      <c r="H16" s="8">
        <v>0</v>
      </c>
      <c r="I16" s="8">
        <v>0</v>
      </c>
      <c r="J16" s="8">
        <v>0</v>
      </c>
      <c r="K16" s="8">
        <v>-990000</v>
      </c>
      <c r="L16" s="8">
        <v>-990000</v>
      </c>
      <c r="M16" s="8">
        <v>-990000</v>
      </c>
      <c r="N16" s="9">
        <f>D16+G16</f>
        <v>870400</v>
      </c>
    </row>
    <row r="17" spans="1:14" ht="12.75">
      <c r="A17" s="55" t="s">
        <v>144</v>
      </c>
      <c r="B17" s="23" t="s">
        <v>44</v>
      </c>
      <c r="C17" s="19" t="s">
        <v>145</v>
      </c>
      <c r="D17" s="8">
        <v>10219.76</v>
      </c>
      <c r="E17" s="8">
        <v>0</v>
      </c>
      <c r="F17" s="8">
        <v>0</v>
      </c>
      <c r="G17" s="8">
        <v>0</v>
      </c>
      <c r="H17" s="8">
        <v>0</v>
      </c>
      <c r="I17" s="8">
        <v>0</v>
      </c>
      <c r="J17" s="8">
        <v>0</v>
      </c>
      <c r="K17" s="8">
        <v>0</v>
      </c>
      <c r="L17" s="8">
        <v>0</v>
      </c>
      <c r="M17" s="8">
        <v>0</v>
      </c>
      <c r="N17" s="9">
        <f t="shared" si="0"/>
        <v>10219.76</v>
      </c>
    </row>
    <row r="18" spans="1:14" ht="25.5">
      <c r="A18" s="54" t="s">
        <v>146</v>
      </c>
      <c r="B18" s="27" t="s">
        <v>46</v>
      </c>
      <c r="C18" s="20" t="s">
        <v>147</v>
      </c>
      <c r="D18" s="10">
        <v>10219.76</v>
      </c>
      <c r="E18" s="10">
        <v>0</v>
      </c>
      <c r="F18" s="10">
        <v>0</v>
      </c>
      <c r="G18" s="10">
        <v>0</v>
      </c>
      <c r="H18" s="10">
        <v>0</v>
      </c>
      <c r="I18" s="10">
        <v>0</v>
      </c>
      <c r="J18" s="10">
        <v>0</v>
      </c>
      <c r="K18" s="10">
        <v>0</v>
      </c>
      <c r="L18" s="10">
        <v>0</v>
      </c>
      <c r="M18" s="10">
        <v>0</v>
      </c>
      <c r="N18" s="11">
        <f t="shared" si="0"/>
        <v>10219.76</v>
      </c>
    </row>
    <row r="19" spans="1:14" ht="12.75">
      <c r="A19" s="55" t="s">
        <v>148</v>
      </c>
      <c r="B19" s="23" t="s">
        <v>48</v>
      </c>
      <c r="C19" s="19" t="s">
        <v>49</v>
      </c>
      <c r="D19" s="8">
        <v>1830180.24</v>
      </c>
      <c r="E19" s="8">
        <v>1307197.14</v>
      </c>
      <c r="F19" s="8">
        <v>-58128</v>
      </c>
      <c r="G19" s="8">
        <v>0</v>
      </c>
      <c r="H19" s="8">
        <v>0</v>
      </c>
      <c r="I19" s="8">
        <v>0</v>
      </c>
      <c r="J19" s="8">
        <v>0</v>
      </c>
      <c r="K19" s="8">
        <v>0</v>
      </c>
      <c r="L19" s="8">
        <v>0</v>
      </c>
      <c r="M19" s="8">
        <v>0</v>
      </c>
      <c r="N19" s="9">
        <f t="shared" si="0"/>
        <v>1830180.24</v>
      </c>
    </row>
    <row r="20" spans="1:14" ht="12.75">
      <c r="A20" s="54" t="s">
        <v>149</v>
      </c>
      <c r="B20" s="27" t="s">
        <v>50</v>
      </c>
      <c r="C20" s="20" t="s">
        <v>150</v>
      </c>
      <c r="D20" s="10">
        <v>1830277.38</v>
      </c>
      <c r="E20" s="10">
        <v>1307197.14</v>
      </c>
      <c r="F20" s="10">
        <v>-58128</v>
      </c>
      <c r="G20" s="10">
        <v>0</v>
      </c>
      <c r="H20" s="10">
        <v>0</v>
      </c>
      <c r="I20" s="10">
        <v>0</v>
      </c>
      <c r="J20" s="10">
        <v>0</v>
      </c>
      <c r="K20" s="10">
        <v>0</v>
      </c>
      <c r="L20" s="10">
        <v>0</v>
      </c>
      <c r="M20" s="10">
        <v>0</v>
      </c>
      <c r="N20" s="11">
        <f t="shared" si="0"/>
        <v>1830277.38</v>
      </c>
    </row>
    <row r="21" spans="1:14" ht="12.75">
      <c r="A21" s="56" t="s">
        <v>151</v>
      </c>
      <c r="B21" s="27" t="s">
        <v>52</v>
      </c>
      <c r="C21" s="20" t="s">
        <v>152</v>
      </c>
      <c r="D21" s="10">
        <v>-97.14</v>
      </c>
      <c r="E21" s="10">
        <v>0</v>
      </c>
      <c r="F21" s="10">
        <v>0</v>
      </c>
      <c r="G21" s="10">
        <v>0</v>
      </c>
      <c r="H21" s="10">
        <v>0</v>
      </c>
      <c r="I21" s="10">
        <v>0</v>
      </c>
      <c r="J21" s="10">
        <v>0</v>
      </c>
      <c r="K21" s="10">
        <v>0</v>
      </c>
      <c r="L21" s="10">
        <v>0</v>
      </c>
      <c r="M21" s="10">
        <v>0</v>
      </c>
      <c r="N21" s="11">
        <f t="shared" si="0"/>
        <v>-97.14</v>
      </c>
    </row>
    <row r="22" spans="1:14" ht="12.75">
      <c r="A22" s="55" t="s">
        <v>153</v>
      </c>
      <c r="B22" s="23" t="s">
        <v>54</v>
      </c>
      <c r="C22" s="19" t="s">
        <v>55</v>
      </c>
      <c r="D22" s="8">
        <v>0</v>
      </c>
      <c r="E22" s="8">
        <v>21400</v>
      </c>
      <c r="F22" s="8">
        <v>-4100</v>
      </c>
      <c r="G22" s="8">
        <v>0</v>
      </c>
      <c r="H22" s="8">
        <v>0</v>
      </c>
      <c r="I22" s="8">
        <v>0</v>
      </c>
      <c r="J22" s="8">
        <v>0</v>
      </c>
      <c r="K22" s="8">
        <v>0</v>
      </c>
      <c r="L22" s="8">
        <v>0</v>
      </c>
      <c r="M22" s="8">
        <v>0</v>
      </c>
      <c r="N22" s="9">
        <f t="shared" si="0"/>
        <v>0</v>
      </c>
    </row>
    <row r="23" spans="1:14" ht="25.5">
      <c r="A23" s="55" t="s">
        <v>154</v>
      </c>
      <c r="B23" s="23"/>
      <c r="C23" s="19" t="s">
        <v>155</v>
      </c>
      <c r="D23" s="8">
        <f>D24</f>
        <v>0</v>
      </c>
      <c r="E23" s="8">
        <f aca="true" t="shared" si="1" ref="E23:N23">E24</f>
        <v>21400</v>
      </c>
      <c r="F23" s="8">
        <f t="shared" si="1"/>
        <v>-4100</v>
      </c>
      <c r="G23" s="8">
        <f t="shared" si="1"/>
        <v>0</v>
      </c>
      <c r="H23" s="8">
        <f t="shared" si="1"/>
        <v>0</v>
      </c>
      <c r="I23" s="8">
        <f t="shared" si="1"/>
        <v>0</v>
      </c>
      <c r="J23" s="8">
        <f t="shared" si="1"/>
        <v>0</v>
      </c>
      <c r="K23" s="8">
        <f t="shared" si="1"/>
        <v>0</v>
      </c>
      <c r="L23" s="8">
        <f t="shared" si="1"/>
        <v>0</v>
      </c>
      <c r="M23" s="8">
        <f t="shared" si="1"/>
        <v>0</v>
      </c>
      <c r="N23" s="9">
        <f t="shared" si="1"/>
        <v>0</v>
      </c>
    </row>
    <row r="24" spans="1:14" ht="25.5">
      <c r="A24" s="27" t="s">
        <v>156</v>
      </c>
      <c r="B24" s="27" t="s">
        <v>87</v>
      </c>
      <c r="C24" s="20" t="s">
        <v>157</v>
      </c>
      <c r="D24" s="10">
        <v>0</v>
      </c>
      <c r="E24" s="10">
        <v>21400</v>
      </c>
      <c r="F24" s="10">
        <v>-4100</v>
      </c>
      <c r="G24" s="10">
        <v>0</v>
      </c>
      <c r="H24" s="10">
        <v>0</v>
      </c>
      <c r="I24" s="10">
        <v>0</v>
      </c>
      <c r="J24" s="10">
        <v>0</v>
      </c>
      <c r="K24" s="10">
        <v>0</v>
      </c>
      <c r="L24" s="10">
        <v>0</v>
      </c>
      <c r="M24" s="10">
        <v>0</v>
      </c>
      <c r="N24" s="11">
        <f t="shared" si="0"/>
        <v>0</v>
      </c>
    </row>
    <row r="25" spans="1:14" ht="12.75">
      <c r="A25" s="55" t="s">
        <v>158</v>
      </c>
      <c r="B25" s="23" t="s">
        <v>103</v>
      </c>
      <c r="C25" s="19" t="s">
        <v>159</v>
      </c>
      <c r="D25" s="8">
        <v>0</v>
      </c>
      <c r="E25" s="8">
        <v>2006</v>
      </c>
      <c r="F25" s="8">
        <v>0</v>
      </c>
      <c r="G25" s="8">
        <v>0</v>
      </c>
      <c r="H25" s="8">
        <v>0</v>
      </c>
      <c r="I25" s="8">
        <v>0</v>
      </c>
      <c r="J25" s="8">
        <v>0</v>
      </c>
      <c r="K25" s="8">
        <v>0</v>
      </c>
      <c r="L25" s="8">
        <v>0</v>
      </c>
      <c r="M25" s="8">
        <v>0</v>
      </c>
      <c r="N25" s="9">
        <f t="shared" si="0"/>
        <v>0</v>
      </c>
    </row>
    <row r="26" spans="1:14" ht="12.75">
      <c r="A26" s="55" t="s">
        <v>160</v>
      </c>
      <c r="B26" s="23"/>
      <c r="C26" s="19" t="s">
        <v>161</v>
      </c>
      <c r="D26" s="8">
        <f>D27</f>
        <v>0</v>
      </c>
      <c r="E26" s="8">
        <f aca="true" t="shared" si="2" ref="E26:N26">E27</f>
        <v>2006</v>
      </c>
      <c r="F26" s="8">
        <f t="shared" si="2"/>
        <v>0</v>
      </c>
      <c r="G26" s="8">
        <f t="shared" si="2"/>
        <v>0</v>
      </c>
      <c r="H26" s="8">
        <f t="shared" si="2"/>
        <v>0</v>
      </c>
      <c r="I26" s="8">
        <f t="shared" si="2"/>
        <v>0</v>
      </c>
      <c r="J26" s="8">
        <f t="shared" si="2"/>
        <v>0</v>
      </c>
      <c r="K26" s="8">
        <f t="shared" si="2"/>
        <v>0</v>
      </c>
      <c r="L26" s="8">
        <f t="shared" si="2"/>
        <v>0</v>
      </c>
      <c r="M26" s="8">
        <f t="shared" si="2"/>
        <v>0</v>
      </c>
      <c r="N26" s="9">
        <f t="shared" si="2"/>
        <v>0</v>
      </c>
    </row>
    <row r="27" spans="1:14" ht="12.75">
      <c r="A27" s="54" t="s">
        <v>162</v>
      </c>
      <c r="B27" s="27" t="s">
        <v>105</v>
      </c>
      <c r="C27" s="20" t="s">
        <v>163</v>
      </c>
      <c r="D27" s="10">
        <v>0</v>
      </c>
      <c r="E27" s="10">
        <v>2006</v>
      </c>
      <c r="F27" s="10">
        <v>0</v>
      </c>
      <c r="G27" s="10">
        <v>0</v>
      </c>
      <c r="H27" s="10">
        <v>0</v>
      </c>
      <c r="I27" s="10">
        <v>0</v>
      </c>
      <c r="J27" s="10">
        <v>0</v>
      </c>
      <c r="K27" s="10">
        <v>0</v>
      </c>
      <c r="L27" s="10">
        <v>0</v>
      </c>
      <c r="M27" s="10">
        <v>0</v>
      </c>
      <c r="N27" s="11">
        <f t="shared" si="0"/>
        <v>0</v>
      </c>
    </row>
    <row r="28" spans="1:14" ht="12.75">
      <c r="A28" s="55" t="s">
        <v>164</v>
      </c>
      <c r="B28" s="23" t="s">
        <v>107</v>
      </c>
      <c r="C28" s="19" t="s">
        <v>108</v>
      </c>
      <c r="D28" s="8">
        <v>0</v>
      </c>
      <c r="E28" s="8">
        <v>0</v>
      </c>
      <c r="F28" s="8">
        <v>0</v>
      </c>
      <c r="G28" s="8">
        <v>-990000</v>
      </c>
      <c r="H28" s="8">
        <v>0</v>
      </c>
      <c r="I28" s="8">
        <v>0</v>
      </c>
      <c r="J28" s="8">
        <v>0</v>
      </c>
      <c r="K28" s="8">
        <v>-990000</v>
      </c>
      <c r="L28" s="8">
        <v>-990000</v>
      </c>
      <c r="M28" s="8">
        <v>-990000</v>
      </c>
      <c r="N28" s="9">
        <f t="shared" si="0"/>
        <v>-990000</v>
      </c>
    </row>
    <row r="29" spans="1:14" ht="12.75">
      <c r="A29" s="56" t="s">
        <v>165</v>
      </c>
      <c r="B29" s="27" t="s">
        <v>109</v>
      </c>
      <c r="C29" s="20" t="s">
        <v>166</v>
      </c>
      <c r="D29" s="10">
        <v>0</v>
      </c>
      <c r="E29" s="10">
        <v>0</v>
      </c>
      <c r="F29" s="10">
        <v>0</v>
      </c>
      <c r="G29" s="10">
        <v>-990000</v>
      </c>
      <c r="H29" s="10">
        <v>0</v>
      </c>
      <c r="I29" s="10">
        <v>0</v>
      </c>
      <c r="J29" s="10">
        <v>0</v>
      </c>
      <c r="K29" s="10">
        <v>-990000</v>
      </c>
      <c r="L29" s="10">
        <v>-990000</v>
      </c>
      <c r="M29" s="10">
        <v>-990000</v>
      </c>
      <c r="N29" s="11">
        <f t="shared" si="0"/>
        <v>-990000</v>
      </c>
    </row>
    <row r="30" spans="1:14" ht="12.75">
      <c r="A30" s="55" t="s">
        <v>167</v>
      </c>
      <c r="B30" s="23" t="s">
        <v>111</v>
      </c>
      <c r="C30" s="19" t="s">
        <v>168</v>
      </c>
      <c r="D30" s="8">
        <v>20000</v>
      </c>
      <c r="E30" s="8">
        <v>-7829</v>
      </c>
      <c r="F30" s="8">
        <v>2350</v>
      </c>
      <c r="G30" s="8">
        <v>0</v>
      </c>
      <c r="H30" s="8">
        <v>0</v>
      </c>
      <c r="I30" s="8">
        <v>0</v>
      </c>
      <c r="J30" s="8">
        <v>0</v>
      </c>
      <c r="K30" s="8">
        <v>0</v>
      </c>
      <c r="L30" s="8">
        <v>0</v>
      </c>
      <c r="M30" s="8">
        <v>0</v>
      </c>
      <c r="N30" s="9">
        <f t="shared" si="0"/>
        <v>20000</v>
      </c>
    </row>
    <row r="31" spans="1:14" s="57" customFormat="1" ht="25.5">
      <c r="A31" s="55" t="s">
        <v>169</v>
      </c>
      <c r="B31" s="23" t="s">
        <v>118</v>
      </c>
      <c r="C31" s="19" t="s">
        <v>119</v>
      </c>
      <c r="D31" s="8">
        <v>20000</v>
      </c>
      <c r="E31" s="8">
        <v>0</v>
      </c>
      <c r="F31" s="8">
        <v>0</v>
      </c>
      <c r="G31" s="8">
        <v>0</v>
      </c>
      <c r="H31" s="8">
        <v>0</v>
      </c>
      <c r="I31" s="8">
        <v>0</v>
      </c>
      <c r="J31" s="8">
        <v>0</v>
      </c>
      <c r="K31" s="8">
        <v>0</v>
      </c>
      <c r="L31" s="8">
        <v>0</v>
      </c>
      <c r="M31" s="8">
        <v>0</v>
      </c>
      <c r="N31" s="9">
        <f t="shared" si="0"/>
        <v>20000</v>
      </c>
    </row>
    <row r="32" spans="1:14" s="57" customFormat="1" ht="12.75">
      <c r="A32" s="55" t="s">
        <v>170</v>
      </c>
      <c r="B32" s="23" t="s">
        <v>113</v>
      </c>
      <c r="C32" s="19" t="s">
        <v>171</v>
      </c>
      <c r="D32" s="8">
        <v>0</v>
      </c>
      <c r="E32" s="8">
        <v>-7829</v>
      </c>
      <c r="F32" s="8">
        <v>2350</v>
      </c>
      <c r="G32" s="8">
        <v>0</v>
      </c>
      <c r="H32" s="8">
        <v>0</v>
      </c>
      <c r="I32" s="8">
        <v>0</v>
      </c>
      <c r="J32" s="8">
        <v>0</v>
      </c>
      <c r="K32" s="8">
        <v>0</v>
      </c>
      <c r="L32" s="8">
        <v>0</v>
      </c>
      <c r="M32" s="8">
        <v>0</v>
      </c>
      <c r="N32" s="9">
        <f t="shared" si="0"/>
        <v>0</v>
      </c>
    </row>
    <row r="33" spans="1:14" ht="12.75">
      <c r="A33" s="55" t="s">
        <v>172</v>
      </c>
      <c r="B33" s="23"/>
      <c r="C33" s="19" t="s">
        <v>131</v>
      </c>
      <c r="D33" s="8">
        <v>-515400</v>
      </c>
      <c r="E33" s="8">
        <v>0</v>
      </c>
      <c r="F33" s="8">
        <v>0</v>
      </c>
      <c r="G33" s="8">
        <v>0</v>
      </c>
      <c r="H33" s="8">
        <v>0</v>
      </c>
      <c r="I33" s="8">
        <v>0</v>
      </c>
      <c r="J33" s="8">
        <v>0</v>
      </c>
      <c r="K33" s="8">
        <v>0</v>
      </c>
      <c r="L33" s="8">
        <v>0</v>
      </c>
      <c r="M33" s="8">
        <v>0</v>
      </c>
      <c r="N33" s="9">
        <f>D33+G33</f>
        <v>-515400</v>
      </c>
    </row>
    <row r="34" spans="1:14" ht="12.75">
      <c r="A34" s="55" t="s">
        <v>173</v>
      </c>
      <c r="B34" s="23"/>
      <c r="C34" s="19" t="s">
        <v>131</v>
      </c>
      <c r="D34" s="8">
        <v>-515400</v>
      </c>
      <c r="E34" s="8">
        <v>0</v>
      </c>
      <c r="F34" s="8">
        <v>0</v>
      </c>
      <c r="G34" s="8">
        <v>0</v>
      </c>
      <c r="H34" s="8">
        <v>0</v>
      </c>
      <c r="I34" s="8">
        <v>0</v>
      </c>
      <c r="J34" s="8">
        <v>0</v>
      </c>
      <c r="K34" s="8">
        <v>0</v>
      </c>
      <c r="L34" s="8">
        <v>0</v>
      </c>
      <c r="M34" s="8">
        <v>0</v>
      </c>
      <c r="N34" s="9">
        <f t="shared" si="0"/>
        <v>-515400</v>
      </c>
    </row>
    <row r="35" spans="1:14" ht="12.75">
      <c r="A35" s="55" t="s">
        <v>174</v>
      </c>
      <c r="B35" s="23" t="s">
        <v>54</v>
      </c>
      <c r="C35" s="19" t="s">
        <v>175</v>
      </c>
      <c r="D35" s="8">
        <v>-450400</v>
      </c>
      <c r="E35" s="8">
        <v>0</v>
      </c>
      <c r="F35" s="8">
        <v>0</v>
      </c>
      <c r="G35" s="8">
        <v>0</v>
      </c>
      <c r="H35" s="8">
        <v>0</v>
      </c>
      <c r="I35" s="8">
        <v>0</v>
      </c>
      <c r="J35" s="8">
        <v>0</v>
      </c>
      <c r="K35" s="8">
        <v>0</v>
      </c>
      <c r="L35" s="8">
        <v>0</v>
      </c>
      <c r="M35" s="8">
        <v>0</v>
      </c>
      <c r="N35" s="9">
        <f t="shared" si="0"/>
        <v>-450400</v>
      </c>
    </row>
    <row r="36" spans="1:14" ht="38.25">
      <c r="A36" s="55" t="s">
        <v>176</v>
      </c>
      <c r="B36" s="23"/>
      <c r="C36" s="19" t="s">
        <v>177</v>
      </c>
      <c r="D36" s="8">
        <f>SUM(D37:D43)</f>
        <v>-1520800</v>
      </c>
      <c r="E36" s="8">
        <f aca="true" t="shared" si="3" ref="E36:N36">SUM(E37:E43)</f>
        <v>0</v>
      </c>
      <c r="F36" s="8">
        <f t="shared" si="3"/>
        <v>0</v>
      </c>
      <c r="G36" s="8">
        <f t="shared" si="3"/>
        <v>0</v>
      </c>
      <c r="H36" s="8">
        <f t="shared" si="3"/>
        <v>0</v>
      </c>
      <c r="I36" s="8">
        <f t="shared" si="3"/>
        <v>0</v>
      </c>
      <c r="J36" s="8">
        <f t="shared" si="3"/>
        <v>0</v>
      </c>
      <c r="K36" s="8">
        <f t="shared" si="3"/>
        <v>0</v>
      </c>
      <c r="L36" s="8">
        <f t="shared" si="3"/>
        <v>0</v>
      </c>
      <c r="M36" s="8">
        <f t="shared" si="3"/>
        <v>0</v>
      </c>
      <c r="N36" s="9">
        <f t="shared" si="3"/>
        <v>-1520800</v>
      </c>
    </row>
    <row r="37" spans="1:14" ht="89.25">
      <c r="A37" s="54" t="s">
        <v>178</v>
      </c>
      <c r="B37" s="27" t="s">
        <v>56</v>
      </c>
      <c r="C37" s="20" t="s">
        <v>179</v>
      </c>
      <c r="D37" s="10">
        <v>-610800</v>
      </c>
      <c r="E37" s="10">
        <v>0</v>
      </c>
      <c r="F37" s="10">
        <v>0</v>
      </c>
      <c r="G37" s="10">
        <v>0</v>
      </c>
      <c r="H37" s="10">
        <v>0</v>
      </c>
      <c r="I37" s="10">
        <v>0</v>
      </c>
      <c r="J37" s="10">
        <v>0</v>
      </c>
      <c r="K37" s="10">
        <v>0</v>
      </c>
      <c r="L37" s="10">
        <v>0</v>
      </c>
      <c r="M37" s="10">
        <v>0</v>
      </c>
      <c r="N37" s="11">
        <f t="shared" si="0"/>
        <v>-610800</v>
      </c>
    </row>
    <row r="38" spans="1:14" s="35" customFormat="1" ht="153">
      <c r="A38" s="58" t="s">
        <v>180</v>
      </c>
      <c r="B38" s="31" t="s">
        <v>58</v>
      </c>
      <c r="C38" s="32" t="s">
        <v>181</v>
      </c>
      <c r="D38" s="33">
        <v>0</v>
      </c>
      <c r="E38" s="33">
        <v>0</v>
      </c>
      <c r="F38" s="33">
        <v>0</v>
      </c>
      <c r="G38" s="33">
        <v>0</v>
      </c>
      <c r="H38" s="33">
        <v>0</v>
      </c>
      <c r="I38" s="33">
        <v>0</v>
      </c>
      <c r="J38" s="33">
        <v>0</v>
      </c>
      <c r="K38" s="33">
        <v>0</v>
      </c>
      <c r="L38" s="33">
        <v>0</v>
      </c>
      <c r="M38" s="33">
        <v>0</v>
      </c>
      <c r="N38" s="34">
        <f t="shared" si="0"/>
        <v>0</v>
      </c>
    </row>
    <row r="39" spans="1:14" ht="106.5" customHeight="1">
      <c r="A39" s="59"/>
      <c r="B39" s="36"/>
      <c r="C39" s="37" t="s">
        <v>182</v>
      </c>
      <c r="D39" s="38"/>
      <c r="E39" s="38"/>
      <c r="F39" s="38"/>
      <c r="G39" s="38"/>
      <c r="H39" s="38"/>
      <c r="I39" s="38"/>
      <c r="J39" s="38"/>
      <c r="K39" s="38"/>
      <c r="L39" s="38"/>
      <c r="M39" s="38"/>
      <c r="N39" s="39"/>
    </row>
    <row r="40" spans="1:14" ht="38.25">
      <c r="A40" s="54" t="s">
        <v>183</v>
      </c>
      <c r="B40" s="27" t="s">
        <v>61</v>
      </c>
      <c r="C40" s="20" t="s">
        <v>184</v>
      </c>
      <c r="D40" s="10">
        <v>0</v>
      </c>
      <c r="E40" s="10">
        <v>0</v>
      </c>
      <c r="F40" s="10">
        <v>0</v>
      </c>
      <c r="G40" s="10">
        <v>0</v>
      </c>
      <c r="H40" s="10">
        <v>0</v>
      </c>
      <c r="I40" s="10">
        <v>0</v>
      </c>
      <c r="J40" s="10">
        <v>0</v>
      </c>
      <c r="K40" s="10">
        <v>0</v>
      </c>
      <c r="L40" s="10">
        <v>0</v>
      </c>
      <c r="M40" s="10">
        <v>0</v>
      </c>
      <c r="N40" s="11">
        <f aca="true" t="shared" si="4" ref="N40:N65">D40+G40</f>
        <v>0</v>
      </c>
    </row>
    <row r="41" spans="1:14" ht="76.5">
      <c r="A41" s="54" t="s">
        <v>185</v>
      </c>
      <c r="B41" s="27" t="s">
        <v>63</v>
      </c>
      <c r="C41" s="20" t="s">
        <v>186</v>
      </c>
      <c r="D41" s="10">
        <v>-110000</v>
      </c>
      <c r="E41" s="10">
        <v>0</v>
      </c>
      <c r="F41" s="10">
        <v>0</v>
      </c>
      <c r="G41" s="10">
        <v>0</v>
      </c>
      <c r="H41" s="10">
        <v>0</v>
      </c>
      <c r="I41" s="10">
        <v>0</v>
      </c>
      <c r="J41" s="10">
        <v>0</v>
      </c>
      <c r="K41" s="10">
        <v>0</v>
      </c>
      <c r="L41" s="10">
        <v>0</v>
      </c>
      <c r="M41" s="10">
        <v>0</v>
      </c>
      <c r="N41" s="11">
        <f t="shared" si="4"/>
        <v>-110000</v>
      </c>
    </row>
    <row r="42" spans="1:14" ht="12.75">
      <c r="A42" s="54" t="s">
        <v>187</v>
      </c>
      <c r="B42" s="27" t="s">
        <v>65</v>
      </c>
      <c r="C42" s="20" t="s">
        <v>188</v>
      </c>
      <c r="D42" s="10">
        <v>0</v>
      </c>
      <c r="E42" s="10">
        <v>0</v>
      </c>
      <c r="F42" s="10">
        <v>0</v>
      </c>
      <c r="G42" s="10">
        <v>0</v>
      </c>
      <c r="H42" s="10">
        <v>0</v>
      </c>
      <c r="I42" s="10">
        <v>0</v>
      </c>
      <c r="J42" s="10">
        <v>0</v>
      </c>
      <c r="K42" s="10">
        <v>0</v>
      </c>
      <c r="L42" s="10">
        <v>0</v>
      </c>
      <c r="M42" s="10">
        <v>0</v>
      </c>
      <c r="N42" s="11">
        <f t="shared" si="4"/>
        <v>0</v>
      </c>
    </row>
    <row r="43" spans="1:14" ht="12.75">
      <c r="A43" s="54" t="s">
        <v>187</v>
      </c>
      <c r="B43" s="27" t="s">
        <v>83</v>
      </c>
      <c r="C43" s="20" t="s">
        <v>189</v>
      </c>
      <c r="D43" s="10">
        <v>-800000</v>
      </c>
      <c r="E43" s="10">
        <v>0</v>
      </c>
      <c r="F43" s="10">
        <v>0</v>
      </c>
      <c r="G43" s="10">
        <v>0</v>
      </c>
      <c r="H43" s="10">
        <v>0</v>
      </c>
      <c r="I43" s="10">
        <v>0</v>
      </c>
      <c r="J43" s="10">
        <v>0</v>
      </c>
      <c r="K43" s="10">
        <v>0</v>
      </c>
      <c r="L43" s="10">
        <v>0</v>
      </c>
      <c r="M43" s="10">
        <v>0</v>
      </c>
      <c r="N43" s="11">
        <f>D43+G43</f>
        <v>-800000</v>
      </c>
    </row>
    <row r="44" spans="1:14" s="57" customFormat="1" ht="25.5">
      <c r="A44" s="55" t="s">
        <v>190</v>
      </c>
      <c r="B44" s="23"/>
      <c r="C44" s="19" t="s">
        <v>191</v>
      </c>
      <c r="D44" s="8">
        <f>SUM(D45:D53)</f>
        <v>1060400</v>
      </c>
      <c r="E44" s="8">
        <f aca="true" t="shared" si="5" ref="E44:N44">SUM(E45:E53)</f>
        <v>0</v>
      </c>
      <c r="F44" s="8">
        <f t="shared" si="5"/>
        <v>0</v>
      </c>
      <c r="G44" s="8">
        <f t="shared" si="5"/>
        <v>0</v>
      </c>
      <c r="H44" s="8">
        <f t="shared" si="5"/>
        <v>0</v>
      </c>
      <c r="I44" s="8">
        <f t="shared" si="5"/>
        <v>0</v>
      </c>
      <c r="J44" s="8">
        <f t="shared" si="5"/>
        <v>0</v>
      </c>
      <c r="K44" s="8">
        <f t="shared" si="5"/>
        <v>0</v>
      </c>
      <c r="L44" s="8">
        <f t="shared" si="5"/>
        <v>0</v>
      </c>
      <c r="M44" s="8">
        <f t="shared" si="5"/>
        <v>0</v>
      </c>
      <c r="N44" s="9">
        <f t="shared" si="5"/>
        <v>1060400</v>
      </c>
    </row>
    <row r="45" spans="1:14" ht="12.75">
      <c r="A45" s="54" t="s">
        <v>192</v>
      </c>
      <c r="B45" s="27" t="s">
        <v>67</v>
      </c>
      <c r="C45" s="20" t="s">
        <v>193</v>
      </c>
      <c r="D45" s="10">
        <v>-23687.89</v>
      </c>
      <c r="E45" s="10">
        <v>0</v>
      </c>
      <c r="F45" s="10">
        <v>0</v>
      </c>
      <c r="G45" s="10">
        <v>0</v>
      </c>
      <c r="H45" s="10">
        <v>0</v>
      </c>
      <c r="I45" s="10">
        <v>0</v>
      </c>
      <c r="J45" s="10">
        <v>0</v>
      </c>
      <c r="K45" s="10">
        <v>0</v>
      </c>
      <c r="L45" s="10">
        <v>0</v>
      </c>
      <c r="M45" s="10">
        <v>0</v>
      </c>
      <c r="N45" s="11">
        <f t="shared" si="4"/>
        <v>-23687.89</v>
      </c>
    </row>
    <row r="46" spans="1:14" ht="12.75">
      <c r="A46" s="54" t="s">
        <v>194</v>
      </c>
      <c r="B46" s="27" t="s">
        <v>69</v>
      </c>
      <c r="C46" s="20" t="s">
        <v>195</v>
      </c>
      <c r="D46" s="10">
        <v>-20284.45</v>
      </c>
      <c r="E46" s="10">
        <v>0</v>
      </c>
      <c r="F46" s="10">
        <v>0</v>
      </c>
      <c r="G46" s="10">
        <v>0</v>
      </c>
      <c r="H46" s="10">
        <v>0</v>
      </c>
      <c r="I46" s="10">
        <v>0</v>
      </c>
      <c r="J46" s="10">
        <v>0</v>
      </c>
      <c r="K46" s="10">
        <v>0</v>
      </c>
      <c r="L46" s="10">
        <v>0</v>
      </c>
      <c r="M46" s="10">
        <v>0</v>
      </c>
      <c r="N46" s="11">
        <f t="shared" si="4"/>
        <v>-20284.45</v>
      </c>
    </row>
    <row r="47" spans="1:14" ht="12.75">
      <c r="A47" s="54" t="s">
        <v>196</v>
      </c>
      <c r="B47" s="27" t="s">
        <v>71</v>
      </c>
      <c r="C47" s="20" t="s">
        <v>197</v>
      </c>
      <c r="D47" s="10">
        <v>839538.49</v>
      </c>
      <c r="E47" s="10">
        <v>0</v>
      </c>
      <c r="F47" s="10">
        <v>0</v>
      </c>
      <c r="G47" s="10">
        <v>0</v>
      </c>
      <c r="H47" s="10">
        <v>0</v>
      </c>
      <c r="I47" s="10">
        <v>0</v>
      </c>
      <c r="J47" s="10">
        <v>0</v>
      </c>
      <c r="K47" s="10">
        <v>0</v>
      </c>
      <c r="L47" s="10">
        <v>0</v>
      </c>
      <c r="M47" s="10">
        <v>0</v>
      </c>
      <c r="N47" s="11">
        <f t="shared" si="4"/>
        <v>839538.49</v>
      </c>
    </row>
    <row r="48" spans="1:14" ht="12.75">
      <c r="A48" s="54" t="s">
        <v>198</v>
      </c>
      <c r="B48" s="27" t="s">
        <v>73</v>
      </c>
      <c r="C48" s="20" t="s">
        <v>199</v>
      </c>
      <c r="D48" s="10">
        <v>-35497.77</v>
      </c>
      <c r="E48" s="10">
        <v>0</v>
      </c>
      <c r="F48" s="10">
        <v>0</v>
      </c>
      <c r="G48" s="10">
        <v>0</v>
      </c>
      <c r="H48" s="10">
        <v>0</v>
      </c>
      <c r="I48" s="10">
        <v>0</v>
      </c>
      <c r="J48" s="10">
        <v>0</v>
      </c>
      <c r="K48" s="10">
        <v>0</v>
      </c>
      <c r="L48" s="10">
        <v>0</v>
      </c>
      <c r="M48" s="10">
        <v>0</v>
      </c>
      <c r="N48" s="11">
        <f t="shared" si="4"/>
        <v>-35497.77</v>
      </c>
    </row>
    <row r="49" spans="1:14" ht="12.75">
      <c r="A49" s="54" t="s">
        <v>200</v>
      </c>
      <c r="B49" s="27" t="s">
        <v>75</v>
      </c>
      <c r="C49" s="20" t="s">
        <v>201</v>
      </c>
      <c r="D49" s="10">
        <v>-8219.41</v>
      </c>
      <c r="E49" s="10">
        <v>0</v>
      </c>
      <c r="F49" s="10">
        <v>0</v>
      </c>
      <c r="G49" s="10">
        <v>0</v>
      </c>
      <c r="H49" s="10">
        <v>0</v>
      </c>
      <c r="I49" s="10">
        <v>0</v>
      </c>
      <c r="J49" s="10">
        <v>0</v>
      </c>
      <c r="K49" s="10">
        <v>0</v>
      </c>
      <c r="L49" s="10">
        <v>0</v>
      </c>
      <c r="M49" s="10">
        <v>0</v>
      </c>
      <c r="N49" s="11">
        <f t="shared" si="4"/>
        <v>-8219.41</v>
      </c>
    </row>
    <row r="50" spans="1:14" ht="12.75">
      <c r="A50" s="54" t="s">
        <v>202</v>
      </c>
      <c r="B50" s="27" t="s">
        <v>77</v>
      </c>
      <c r="C50" s="20" t="s">
        <v>203</v>
      </c>
      <c r="D50" s="10">
        <v>-14886.45</v>
      </c>
      <c r="E50" s="10">
        <v>0</v>
      </c>
      <c r="F50" s="10">
        <v>0</v>
      </c>
      <c r="G50" s="10">
        <v>0</v>
      </c>
      <c r="H50" s="10">
        <v>0</v>
      </c>
      <c r="I50" s="10">
        <v>0</v>
      </c>
      <c r="J50" s="10">
        <v>0</v>
      </c>
      <c r="K50" s="10">
        <v>0</v>
      </c>
      <c r="L50" s="10">
        <v>0</v>
      </c>
      <c r="M50" s="10">
        <v>0</v>
      </c>
      <c r="N50" s="11">
        <f t="shared" si="4"/>
        <v>-14886.45</v>
      </c>
    </row>
    <row r="51" spans="1:14" ht="12.75">
      <c r="A51" s="54" t="s">
        <v>204</v>
      </c>
      <c r="B51" s="27" t="s">
        <v>79</v>
      </c>
      <c r="C51" s="20" t="s">
        <v>205</v>
      </c>
      <c r="D51" s="10">
        <v>-1545.08</v>
      </c>
      <c r="E51" s="10">
        <v>0</v>
      </c>
      <c r="F51" s="10">
        <v>0</v>
      </c>
      <c r="G51" s="10">
        <v>0</v>
      </c>
      <c r="H51" s="10">
        <v>0</v>
      </c>
      <c r="I51" s="10">
        <v>0</v>
      </c>
      <c r="J51" s="10">
        <v>0</v>
      </c>
      <c r="K51" s="10">
        <v>0</v>
      </c>
      <c r="L51" s="10">
        <v>0</v>
      </c>
      <c r="M51" s="10">
        <v>0</v>
      </c>
      <c r="N51" s="11">
        <f t="shared" si="4"/>
        <v>-1545.08</v>
      </c>
    </row>
    <row r="52" spans="1:14" ht="12.75">
      <c r="A52" s="54" t="s">
        <v>206</v>
      </c>
      <c r="B52" s="27" t="s">
        <v>81</v>
      </c>
      <c r="C52" s="20" t="s">
        <v>207</v>
      </c>
      <c r="D52" s="10">
        <v>344944.12</v>
      </c>
      <c r="E52" s="10">
        <v>0</v>
      </c>
      <c r="F52" s="10">
        <v>0</v>
      </c>
      <c r="G52" s="10">
        <v>0</v>
      </c>
      <c r="H52" s="10">
        <v>0</v>
      </c>
      <c r="I52" s="10">
        <v>0</v>
      </c>
      <c r="J52" s="10">
        <v>0</v>
      </c>
      <c r="K52" s="10">
        <v>0</v>
      </c>
      <c r="L52" s="10">
        <v>0</v>
      </c>
      <c r="M52" s="10">
        <v>0</v>
      </c>
      <c r="N52" s="11">
        <f t="shared" si="4"/>
        <v>344944.12</v>
      </c>
    </row>
    <row r="53" spans="1:14" ht="12.75">
      <c r="A53" s="54" t="s">
        <v>208</v>
      </c>
      <c r="B53" s="27" t="s">
        <v>89</v>
      </c>
      <c r="C53" s="20" t="s">
        <v>209</v>
      </c>
      <c r="D53" s="10">
        <v>-19961.56</v>
      </c>
      <c r="E53" s="10">
        <v>0</v>
      </c>
      <c r="F53" s="10">
        <v>0</v>
      </c>
      <c r="G53" s="10">
        <v>0</v>
      </c>
      <c r="H53" s="10">
        <v>0</v>
      </c>
      <c r="I53" s="10">
        <v>0</v>
      </c>
      <c r="J53" s="10">
        <v>0</v>
      </c>
      <c r="K53" s="10">
        <v>0</v>
      </c>
      <c r="L53" s="10">
        <v>0</v>
      </c>
      <c r="M53" s="10">
        <v>0</v>
      </c>
      <c r="N53" s="11">
        <f t="shared" si="4"/>
        <v>-19961.56</v>
      </c>
    </row>
    <row r="54" spans="1:14" s="57" customFormat="1" ht="12.75">
      <c r="A54" s="55" t="s">
        <v>210</v>
      </c>
      <c r="B54" s="23" t="s">
        <v>85</v>
      </c>
      <c r="C54" s="19" t="s">
        <v>211</v>
      </c>
      <c r="D54" s="8">
        <v>10000</v>
      </c>
      <c r="E54" s="8">
        <v>0</v>
      </c>
      <c r="F54" s="8">
        <v>0</v>
      </c>
      <c r="G54" s="8">
        <v>0</v>
      </c>
      <c r="H54" s="8">
        <v>0</v>
      </c>
      <c r="I54" s="8">
        <v>0</v>
      </c>
      <c r="J54" s="8">
        <v>0</v>
      </c>
      <c r="K54" s="8">
        <v>0</v>
      </c>
      <c r="L54" s="8">
        <v>0</v>
      </c>
      <c r="M54" s="8">
        <v>0</v>
      </c>
      <c r="N54" s="9">
        <f>D54+G54</f>
        <v>10000</v>
      </c>
    </row>
    <row r="55" spans="1:14" ht="12.75">
      <c r="A55" s="55" t="s">
        <v>212</v>
      </c>
      <c r="B55" s="23" t="s">
        <v>111</v>
      </c>
      <c r="C55" s="19" t="s">
        <v>112</v>
      </c>
      <c r="D55" s="8">
        <v>-65000</v>
      </c>
      <c r="E55" s="8">
        <v>0</v>
      </c>
      <c r="F55" s="8">
        <v>0</v>
      </c>
      <c r="G55" s="8">
        <v>0</v>
      </c>
      <c r="H55" s="8">
        <v>0</v>
      </c>
      <c r="I55" s="8">
        <v>0</v>
      </c>
      <c r="J55" s="8">
        <v>0</v>
      </c>
      <c r="K55" s="8">
        <v>0</v>
      </c>
      <c r="L55" s="8">
        <v>0</v>
      </c>
      <c r="M55" s="8">
        <v>0</v>
      </c>
      <c r="N55" s="9">
        <f t="shared" si="4"/>
        <v>-65000</v>
      </c>
    </row>
    <row r="56" spans="1:14" ht="25.5">
      <c r="A56" s="54" t="s">
        <v>213</v>
      </c>
      <c r="B56" s="27" t="s">
        <v>118</v>
      </c>
      <c r="C56" s="20" t="s">
        <v>119</v>
      </c>
      <c r="D56" s="10">
        <v>-65000</v>
      </c>
      <c r="E56" s="10">
        <v>0</v>
      </c>
      <c r="F56" s="10">
        <v>0</v>
      </c>
      <c r="G56" s="10">
        <v>0</v>
      </c>
      <c r="H56" s="10">
        <v>0</v>
      </c>
      <c r="I56" s="10">
        <v>0</v>
      </c>
      <c r="J56" s="10">
        <v>0</v>
      </c>
      <c r="K56" s="10">
        <v>0</v>
      </c>
      <c r="L56" s="10">
        <v>0</v>
      </c>
      <c r="M56" s="10">
        <v>0</v>
      </c>
      <c r="N56" s="11">
        <f t="shared" si="4"/>
        <v>-65000</v>
      </c>
    </row>
    <row r="57" spans="1:14" ht="12.75">
      <c r="A57" s="55" t="s">
        <v>214</v>
      </c>
      <c r="B57" s="40"/>
      <c r="C57" s="19" t="s">
        <v>133</v>
      </c>
      <c r="D57" s="8">
        <v>484600</v>
      </c>
      <c r="E57" s="8">
        <v>358361</v>
      </c>
      <c r="F57" s="8">
        <v>0</v>
      </c>
      <c r="G57" s="8">
        <v>0</v>
      </c>
      <c r="H57" s="8">
        <v>0</v>
      </c>
      <c r="I57" s="8">
        <v>0</v>
      </c>
      <c r="J57" s="8">
        <v>0</v>
      </c>
      <c r="K57" s="8">
        <v>0</v>
      </c>
      <c r="L57" s="8">
        <v>0</v>
      </c>
      <c r="M57" s="8">
        <v>0</v>
      </c>
      <c r="N57" s="9">
        <f>D57+G57</f>
        <v>484600</v>
      </c>
    </row>
    <row r="58" spans="1:14" ht="12.75">
      <c r="A58" s="55" t="s">
        <v>215</v>
      </c>
      <c r="B58" s="40"/>
      <c r="C58" s="19" t="s">
        <v>133</v>
      </c>
      <c r="D58" s="8">
        <v>484600</v>
      </c>
      <c r="E58" s="8">
        <v>358361</v>
      </c>
      <c r="F58" s="8">
        <v>0</v>
      </c>
      <c r="G58" s="8">
        <v>0</v>
      </c>
      <c r="H58" s="8">
        <v>0</v>
      </c>
      <c r="I58" s="8">
        <v>0</v>
      </c>
      <c r="J58" s="8">
        <v>0</v>
      </c>
      <c r="K58" s="8">
        <v>0</v>
      </c>
      <c r="L58" s="8">
        <v>0</v>
      </c>
      <c r="M58" s="8">
        <v>0</v>
      </c>
      <c r="N58" s="9">
        <f t="shared" si="4"/>
        <v>484600</v>
      </c>
    </row>
    <row r="59" spans="1:14" ht="12.75">
      <c r="A59" s="55" t="s">
        <v>216</v>
      </c>
      <c r="B59" s="23" t="s">
        <v>91</v>
      </c>
      <c r="C59" s="19" t="s">
        <v>217</v>
      </c>
      <c r="D59" s="8">
        <v>484600</v>
      </c>
      <c r="E59" s="8">
        <v>358361</v>
      </c>
      <c r="F59" s="8">
        <v>0</v>
      </c>
      <c r="G59" s="8">
        <v>0</v>
      </c>
      <c r="H59" s="8">
        <v>0</v>
      </c>
      <c r="I59" s="8">
        <v>0</v>
      </c>
      <c r="J59" s="8">
        <v>0</v>
      </c>
      <c r="K59" s="8">
        <v>0</v>
      </c>
      <c r="L59" s="8">
        <v>0</v>
      </c>
      <c r="M59" s="8">
        <v>0</v>
      </c>
      <c r="N59" s="9">
        <f t="shared" si="4"/>
        <v>484600</v>
      </c>
    </row>
    <row r="60" spans="1:14" ht="12.75">
      <c r="A60" s="54" t="s">
        <v>218</v>
      </c>
      <c r="B60" s="27" t="s">
        <v>93</v>
      </c>
      <c r="C60" s="20" t="s">
        <v>219</v>
      </c>
      <c r="D60" s="10">
        <v>204771</v>
      </c>
      <c r="E60" s="10">
        <v>154791</v>
      </c>
      <c r="F60" s="10">
        <v>0</v>
      </c>
      <c r="G60" s="10">
        <v>0</v>
      </c>
      <c r="H60" s="10">
        <v>0</v>
      </c>
      <c r="I60" s="10">
        <v>0</v>
      </c>
      <c r="J60" s="10">
        <v>0</v>
      </c>
      <c r="K60" s="10">
        <v>0</v>
      </c>
      <c r="L60" s="10">
        <v>0</v>
      </c>
      <c r="M60" s="10">
        <v>0</v>
      </c>
      <c r="N60" s="11">
        <f t="shared" si="4"/>
        <v>204771</v>
      </c>
    </row>
    <row r="61" spans="1:14" ht="12.75">
      <c r="A61" s="54" t="s">
        <v>220</v>
      </c>
      <c r="B61" s="27" t="s">
        <v>95</v>
      </c>
      <c r="C61" s="20" t="s">
        <v>221</v>
      </c>
      <c r="D61" s="10">
        <v>13280</v>
      </c>
      <c r="E61" s="10">
        <v>9633</v>
      </c>
      <c r="F61" s="10">
        <v>0</v>
      </c>
      <c r="G61" s="10">
        <v>0</v>
      </c>
      <c r="H61" s="10">
        <v>0</v>
      </c>
      <c r="I61" s="10">
        <v>0</v>
      </c>
      <c r="J61" s="10">
        <v>0</v>
      </c>
      <c r="K61" s="10">
        <v>0</v>
      </c>
      <c r="L61" s="10">
        <v>0</v>
      </c>
      <c r="M61" s="10">
        <v>0</v>
      </c>
      <c r="N61" s="11">
        <f t="shared" si="4"/>
        <v>13280</v>
      </c>
    </row>
    <row r="62" spans="1:14" ht="12.75">
      <c r="A62" s="54" t="s">
        <v>222</v>
      </c>
      <c r="B62" s="27" t="s">
        <v>97</v>
      </c>
      <c r="C62" s="20" t="s">
        <v>223</v>
      </c>
      <c r="D62" s="10">
        <v>37512</v>
      </c>
      <c r="E62" s="10">
        <v>25835</v>
      </c>
      <c r="F62" s="10">
        <v>0</v>
      </c>
      <c r="G62" s="10">
        <v>0</v>
      </c>
      <c r="H62" s="10">
        <v>0</v>
      </c>
      <c r="I62" s="10">
        <v>0</v>
      </c>
      <c r="J62" s="10">
        <v>0</v>
      </c>
      <c r="K62" s="10">
        <v>0</v>
      </c>
      <c r="L62" s="10">
        <v>0</v>
      </c>
      <c r="M62" s="10">
        <v>0</v>
      </c>
      <c r="N62" s="11">
        <f t="shared" si="4"/>
        <v>37512</v>
      </c>
    </row>
    <row r="63" spans="1:14" ht="12.75">
      <c r="A63" s="54" t="s">
        <v>224</v>
      </c>
      <c r="B63" s="27" t="s">
        <v>99</v>
      </c>
      <c r="C63" s="20" t="s">
        <v>225</v>
      </c>
      <c r="D63" s="10">
        <v>213206</v>
      </c>
      <c r="E63" s="10">
        <v>154532</v>
      </c>
      <c r="F63" s="10">
        <v>0</v>
      </c>
      <c r="G63" s="10">
        <v>0</v>
      </c>
      <c r="H63" s="10">
        <v>0</v>
      </c>
      <c r="I63" s="10">
        <v>0</v>
      </c>
      <c r="J63" s="10">
        <v>0</v>
      </c>
      <c r="K63" s="10">
        <v>0</v>
      </c>
      <c r="L63" s="10">
        <v>0</v>
      </c>
      <c r="M63" s="10">
        <v>0</v>
      </c>
      <c r="N63" s="11">
        <f t="shared" si="4"/>
        <v>213206</v>
      </c>
    </row>
    <row r="64" spans="1:14" ht="12.75">
      <c r="A64" s="54" t="s">
        <v>226</v>
      </c>
      <c r="B64" s="27" t="s">
        <v>101</v>
      </c>
      <c r="C64" s="20" t="s">
        <v>227</v>
      </c>
      <c r="D64" s="10">
        <v>15831</v>
      </c>
      <c r="E64" s="10">
        <v>13570</v>
      </c>
      <c r="F64" s="10">
        <v>0</v>
      </c>
      <c r="G64" s="10">
        <v>0</v>
      </c>
      <c r="H64" s="10">
        <v>0</v>
      </c>
      <c r="I64" s="10">
        <v>0</v>
      </c>
      <c r="J64" s="10">
        <v>0</v>
      </c>
      <c r="K64" s="10">
        <v>0</v>
      </c>
      <c r="L64" s="10">
        <v>0</v>
      </c>
      <c r="M64" s="10">
        <v>0</v>
      </c>
      <c r="N64" s="11">
        <f t="shared" si="4"/>
        <v>15831</v>
      </c>
    </row>
    <row r="65" spans="1:14" ht="12.75">
      <c r="A65" s="215" t="s">
        <v>120</v>
      </c>
      <c r="B65" s="215"/>
      <c r="C65" s="215"/>
      <c r="D65" s="49">
        <v>1829600</v>
      </c>
      <c r="E65" s="49">
        <v>1688915.14</v>
      </c>
      <c r="F65" s="49">
        <v>-61528</v>
      </c>
      <c r="G65" s="49">
        <v>-990000</v>
      </c>
      <c r="H65" s="49">
        <v>0</v>
      </c>
      <c r="I65" s="49">
        <v>0</v>
      </c>
      <c r="J65" s="49">
        <v>0</v>
      </c>
      <c r="K65" s="49">
        <v>-990000</v>
      </c>
      <c r="L65" s="49">
        <v>-990000</v>
      </c>
      <c r="M65" s="49">
        <v>-990000</v>
      </c>
      <c r="N65" s="49">
        <f t="shared" si="4"/>
        <v>839600</v>
      </c>
    </row>
    <row r="68" spans="3:10" ht="12.75">
      <c r="C68" s="1" t="s">
        <v>19</v>
      </c>
      <c r="J68" s="1" t="s">
        <v>20</v>
      </c>
    </row>
  </sheetData>
  <sheetProtection/>
  <mergeCells count="21">
    <mergeCell ref="B4:N4"/>
    <mergeCell ref="B5:N5"/>
    <mergeCell ref="G7:M7"/>
    <mergeCell ref="G8:G10"/>
    <mergeCell ref="H8:H10"/>
    <mergeCell ref="I8:J8"/>
    <mergeCell ref="I9:I10"/>
    <mergeCell ref="L9:L10"/>
    <mergeCell ref="L8:M8"/>
    <mergeCell ref="N7:N10"/>
    <mergeCell ref="D7:F7"/>
    <mergeCell ref="F9:F10"/>
    <mergeCell ref="A65:C65"/>
    <mergeCell ref="A7:A10"/>
    <mergeCell ref="B7:B10"/>
    <mergeCell ref="C7:C10"/>
    <mergeCell ref="K8:K10"/>
    <mergeCell ref="D8:D10"/>
    <mergeCell ref="E9:E10"/>
    <mergeCell ref="E8:F8"/>
    <mergeCell ref="J9:J10"/>
  </mergeCells>
  <printOptions/>
  <pageMargins left="0.1968503937007874" right="0.1968503937007874" top="0.7874015748031497" bottom="0.3937007874015748" header="0" footer="0"/>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H40"/>
  <sheetViews>
    <sheetView zoomScale="75" zoomScaleNormal="75" zoomScalePageLayoutView="0" workbookViewId="0" topLeftCell="A2">
      <selection activeCell="H4" sqref="H4"/>
    </sheetView>
  </sheetViews>
  <sheetFormatPr defaultColWidth="9.00390625" defaultRowHeight="12.75"/>
  <cols>
    <col min="1" max="1" width="14.00390625" style="60" customWidth="1"/>
    <col min="2" max="2" width="25.00390625" style="60" customWidth="1"/>
    <col min="3" max="3" width="19.25390625" style="60" customWidth="1"/>
    <col min="4" max="4" width="24.125" style="60" customWidth="1"/>
    <col min="5" max="5" width="16.125" style="60" hidden="1" customWidth="1"/>
    <col min="6" max="6" width="19.25390625" style="60" hidden="1" customWidth="1"/>
    <col min="7" max="7" width="12.875" style="60" customWidth="1"/>
    <col min="8" max="9" width="9.125" style="60" customWidth="1"/>
    <col min="10" max="10" width="9.25390625" style="60" bestFit="1" customWidth="1"/>
    <col min="11" max="16384" width="9.125" style="60" customWidth="1"/>
  </cols>
  <sheetData>
    <row r="1" spans="5:8" ht="15" hidden="1">
      <c r="E1" s="61"/>
      <c r="F1" s="61"/>
      <c r="G1" s="62" t="s">
        <v>228</v>
      </c>
      <c r="H1" s="61"/>
    </row>
    <row r="2" spans="4:8" ht="15.75">
      <c r="D2" s="216" t="s">
        <v>229</v>
      </c>
      <c r="E2" s="216"/>
      <c r="F2" s="216"/>
      <c r="G2" s="216"/>
      <c r="H2" s="62"/>
    </row>
    <row r="3" spans="4:8" ht="15.75">
      <c r="D3" s="216" t="s">
        <v>230</v>
      </c>
      <c r="E3" s="216"/>
      <c r="F3" s="216"/>
      <c r="G3" s="216"/>
      <c r="H3" s="63"/>
    </row>
    <row r="4" spans="4:8" ht="15.75">
      <c r="D4" s="216" t="s">
        <v>231</v>
      </c>
      <c r="E4" s="216"/>
      <c r="F4" s="216"/>
      <c r="G4" s="216"/>
      <c r="H4" s="63"/>
    </row>
    <row r="5" spans="5:8" ht="15.75">
      <c r="E5" s="63"/>
      <c r="F5" s="63"/>
      <c r="G5" s="63"/>
      <c r="H5" s="63"/>
    </row>
    <row r="6" spans="1:7" ht="37.5" customHeight="1">
      <c r="A6" s="219" t="s">
        <v>232</v>
      </c>
      <c r="B6" s="219"/>
      <c r="C6" s="219"/>
      <c r="D6" s="219"/>
      <c r="E6" s="219"/>
      <c r="F6" s="219"/>
      <c r="G6" s="219"/>
    </row>
    <row r="7" spans="1:7" s="65" customFormat="1" ht="15.75">
      <c r="A7" s="64"/>
      <c r="B7" s="64"/>
      <c r="C7" s="64"/>
      <c r="D7" s="64"/>
      <c r="E7" s="64"/>
      <c r="F7" s="64"/>
      <c r="G7" s="64"/>
    </row>
    <row r="8" spans="1:7" ht="16.5" customHeight="1">
      <c r="A8" s="66"/>
      <c r="B8" s="66"/>
      <c r="C8" s="66"/>
      <c r="D8" s="66"/>
      <c r="E8" s="66"/>
      <c r="F8" s="66"/>
      <c r="G8" s="67" t="s">
        <v>2</v>
      </c>
    </row>
    <row r="9" spans="1:7" ht="31.5" customHeight="1">
      <c r="A9" s="217" t="s">
        <v>233</v>
      </c>
      <c r="B9" s="220" t="s">
        <v>234</v>
      </c>
      <c r="C9" s="217" t="s">
        <v>235</v>
      </c>
      <c r="D9" s="217"/>
      <c r="E9" s="217"/>
      <c r="F9" s="217"/>
      <c r="G9" s="218" t="s">
        <v>7</v>
      </c>
    </row>
    <row r="10" spans="1:7" ht="15.75">
      <c r="A10" s="217"/>
      <c r="B10" s="221"/>
      <c r="C10" s="224" t="s">
        <v>5</v>
      </c>
      <c r="D10" s="224"/>
      <c r="E10" s="224" t="s">
        <v>6</v>
      </c>
      <c r="F10" s="224"/>
      <c r="G10" s="218"/>
    </row>
    <row r="11" spans="1:7" ht="15" customHeight="1">
      <c r="A11" s="217"/>
      <c r="B11" s="221"/>
      <c r="C11" s="225" t="s">
        <v>236</v>
      </c>
      <c r="D11" s="223" t="s">
        <v>237</v>
      </c>
      <c r="E11" s="223" t="s">
        <v>238</v>
      </c>
      <c r="F11" s="223" t="s">
        <v>239</v>
      </c>
      <c r="G11" s="218"/>
    </row>
    <row r="12" spans="1:7" ht="130.5" customHeight="1">
      <c r="A12" s="217"/>
      <c r="B12" s="222"/>
      <c r="C12" s="225"/>
      <c r="D12" s="223"/>
      <c r="E12" s="223"/>
      <c r="F12" s="223"/>
      <c r="G12" s="218"/>
    </row>
    <row r="13" spans="1:7" ht="15.75" hidden="1">
      <c r="A13" s="68">
        <v>17313301000</v>
      </c>
      <c r="B13" s="69" t="s">
        <v>240</v>
      </c>
      <c r="C13" s="69"/>
      <c r="D13" s="70"/>
      <c r="E13" s="71"/>
      <c r="F13" s="70"/>
      <c r="G13" s="72">
        <f aca="true" t="shared" si="0" ref="G13:G30">SUM(D13:F13)</f>
        <v>0</v>
      </c>
    </row>
    <row r="14" spans="1:7" s="77" customFormat="1" ht="47.25" hidden="1">
      <c r="A14" s="73">
        <v>17313300000</v>
      </c>
      <c r="B14" s="74" t="s">
        <v>241</v>
      </c>
      <c r="C14" s="74"/>
      <c r="D14" s="75">
        <f>SUM(D13)</f>
        <v>0</v>
      </c>
      <c r="E14" s="72">
        <f>SUM(E13)</f>
        <v>0</v>
      </c>
      <c r="F14" s="76">
        <f>SUM(F13)</f>
        <v>0</v>
      </c>
      <c r="G14" s="72">
        <f t="shared" si="0"/>
        <v>0</v>
      </c>
    </row>
    <row r="15" spans="1:7" ht="18.75" hidden="1">
      <c r="A15" s="78">
        <v>17313501000</v>
      </c>
      <c r="B15" s="79" t="s">
        <v>242</v>
      </c>
      <c r="C15" s="79"/>
      <c r="D15" s="80"/>
      <c r="E15" s="81"/>
      <c r="F15" s="82"/>
      <c r="G15" s="72">
        <f t="shared" si="0"/>
        <v>0</v>
      </c>
    </row>
    <row r="16" spans="1:7" ht="18.75" hidden="1">
      <c r="A16" s="78">
        <v>17313502000</v>
      </c>
      <c r="B16" s="79" t="s">
        <v>243</v>
      </c>
      <c r="C16" s="79"/>
      <c r="D16" s="80"/>
      <c r="E16" s="81"/>
      <c r="F16" s="82"/>
      <c r="G16" s="72">
        <f t="shared" si="0"/>
        <v>0</v>
      </c>
    </row>
    <row r="17" spans="1:7" ht="18.75" hidden="1">
      <c r="A17" s="78">
        <v>17313503000</v>
      </c>
      <c r="B17" s="69" t="s">
        <v>244</v>
      </c>
      <c r="C17" s="69"/>
      <c r="D17" s="80"/>
      <c r="E17" s="81"/>
      <c r="F17" s="82"/>
      <c r="G17" s="72">
        <f t="shared" si="0"/>
        <v>0</v>
      </c>
    </row>
    <row r="18" spans="1:7" ht="18.75" hidden="1">
      <c r="A18" s="78">
        <v>17313504000</v>
      </c>
      <c r="B18" s="69" t="s">
        <v>245</v>
      </c>
      <c r="C18" s="69"/>
      <c r="D18" s="80"/>
      <c r="E18" s="81"/>
      <c r="F18" s="82"/>
      <c r="G18" s="72">
        <f t="shared" si="0"/>
        <v>0</v>
      </c>
    </row>
    <row r="19" spans="1:7" ht="15.75" hidden="1">
      <c r="A19" s="78">
        <v>17313505000</v>
      </c>
      <c r="B19" s="69" t="s">
        <v>246</v>
      </c>
      <c r="C19" s="69"/>
      <c r="D19" s="80"/>
      <c r="E19" s="71"/>
      <c r="F19" s="82"/>
      <c r="G19" s="72">
        <f t="shared" si="0"/>
        <v>0</v>
      </c>
    </row>
    <row r="20" spans="1:7" ht="15.75" hidden="1">
      <c r="A20" s="78">
        <v>17313506000</v>
      </c>
      <c r="B20" s="69" t="s">
        <v>247</v>
      </c>
      <c r="C20" s="69"/>
      <c r="D20" s="80"/>
      <c r="E20" s="71"/>
      <c r="F20" s="82"/>
      <c r="G20" s="72">
        <f t="shared" si="0"/>
        <v>0</v>
      </c>
    </row>
    <row r="21" spans="1:7" ht="15.75" hidden="1">
      <c r="A21" s="78">
        <v>17313507000</v>
      </c>
      <c r="B21" s="69" t="s">
        <v>248</v>
      </c>
      <c r="C21" s="69"/>
      <c r="D21" s="80"/>
      <c r="E21" s="71"/>
      <c r="F21" s="82"/>
      <c r="G21" s="72">
        <f t="shared" si="0"/>
        <v>0</v>
      </c>
    </row>
    <row r="22" spans="1:7" ht="15.75" hidden="1">
      <c r="A22" s="78">
        <v>17313508000</v>
      </c>
      <c r="B22" s="69" t="s">
        <v>249</v>
      </c>
      <c r="C22" s="69"/>
      <c r="D22" s="80"/>
      <c r="E22" s="71"/>
      <c r="F22" s="82"/>
      <c r="G22" s="72">
        <f t="shared" si="0"/>
        <v>0</v>
      </c>
    </row>
    <row r="23" spans="1:7" ht="15.75" hidden="1">
      <c r="A23" s="78">
        <v>17313509000</v>
      </c>
      <c r="B23" s="69" t="s">
        <v>250</v>
      </c>
      <c r="C23" s="69"/>
      <c r="D23" s="80"/>
      <c r="E23" s="71"/>
      <c r="F23" s="82"/>
      <c r="G23" s="72">
        <f t="shared" si="0"/>
        <v>0</v>
      </c>
    </row>
    <row r="24" spans="1:7" ht="15.75" hidden="1">
      <c r="A24" s="78">
        <v>17313510000</v>
      </c>
      <c r="B24" s="69" t="s">
        <v>251</v>
      </c>
      <c r="C24" s="69"/>
      <c r="D24" s="80"/>
      <c r="E24" s="71"/>
      <c r="F24" s="82"/>
      <c r="G24" s="72">
        <f t="shared" si="0"/>
        <v>0</v>
      </c>
    </row>
    <row r="25" spans="1:7" ht="18.75" hidden="1">
      <c r="A25" s="78">
        <v>17313511000</v>
      </c>
      <c r="B25" s="69" t="s">
        <v>252</v>
      </c>
      <c r="C25" s="69"/>
      <c r="D25" s="80"/>
      <c r="E25" s="81"/>
      <c r="F25" s="82"/>
      <c r="G25" s="72">
        <f t="shared" si="0"/>
        <v>0</v>
      </c>
    </row>
    <row r="26" spans="1:7" ht="18.75" hidden="1">
      <c r="A26" s="78">
        <v>17313512000</v>
      </c>
      <c r="B26" s="69" t="s">
        <v>253</v>
      </c>
      <c r="C26" s="69"/>
      <c r="D26" s="80"/>
      <c r="E26" s="81"/>
      <c r="F26" s="82"/>
      <c r="G26" s="72">
        <f t="shared" si="0"/>
        <v>0</v>
      </c>
    </row>
    <row r="27" spans="1:7" ht="18.75" hidden="1">
      <c r="A27" s="78">
        <v>17313513000</v>
      </c>
      <c r="B27" s="69" t="s">
        <v>254</v>
      </c>
      <c r="C27" s="69"/>
      <c r="D27" s="80"/>
      <c r="E27" s="81"/>
      <c r="F27" s="82"/>
      <c r="G27" s="72">
        <f t="shared" si="0"/>
        <v>0</v>
      </c>
    </row>
    <row r="28" spans="1:7" ht="18.75" hidden="1">
      <c r="A28" s="78">
        <v>17313514000</v>
      </c>
      <c r="B28" s="69" t="s">
        <v>255</v>
      </c>
      <c r="C28" s="69"/>
      <c r="D28" s="80"/>
      <c r="E28" s="81"/>
      <c r="F28" s="82"/>
      <c r="G28" s="72">
        <f t="shared" si="0"/>
        <v>0</v>
      </c>
    </row>
    <row r="29" spans="1:7" ht="18.75" hidden="1">
      <c r="A29" s="78">
        <v>17313515000</v>
      </c>
      <c r="B29" s="69" t="s">
        <v>256</v>
      </c>
      <c r="C29" s="69"/>
      <c r="D29" s="80"/>
      <c r="E29" s="81"/>
      <c r="F29" s="82"/>
      <c r="G29" s="72">
        <f t="shared" si="0"/>
        <v>0</v>
      </c>
    </row>
    <row r="30" spans="1:7" ht="18.75" hidden="1">
      <c r="A30" s="78">
        <v>17313516000</v>
      </c>
      <c r="B30" s="69" t="s">
        <v>257</v>
      </c>
      <c r="C30" s="69"/>
      <c r="D30" s="80"/>
      <c r="E30" s="81"/>
      <c r="F30" s="82"/>
      <c r="G30" s="72">
        <f t="shared" si="0"/>
        <v>0</v>
      </c>
    </row>
    <row r="31" spans="1:7" ht="18.75">
      <c r="A31" s="78">
        <v>17313517000</v>
      </c>
      <c r="B31" s="69" t="s">
        <v>258</v>
      </c>
      <c r="C31" s="83">
        <v>20000</v>
      </c>
      <c r="D31" s="80"/>
      <c r="E31" s="81"/>
      <c r="F31" s="82"/>
      <c r="G31" s="72">
        <f>SUM(C31:F34)</f>
        <v>20000</v>
      </c>
    </row>
    <row r="32" spans="1:7" ht="18.75" hidden="1">
      <c r="A32" s="78">
        <v>17313518000</v>
      </c>
      <c r="B32" s="69" t="s">
        <v>259</v>
      </c>
      <c r="C32" s="83"/>
      <c r="D32" s="80"/>
      <c r="E32" s="81"/>
      <c r="F32" s="82"/>
      <c r="G32" s="72">
        <f>SUM(D32:F32)</f>
        <v>0</v>
      </c>
    </row>
    <row r="33" spans="1:7" ht="18.75" hidden="1">
      <c r="A33" s="78">
        <v>17313519000</v>
      </c>
      <c r="B33" s="69" t="s">
        <v>260</v>
      </c>
      <c r="C33" s="83"/>
      <c r="D33" s="80"/>
      <c r="E33" s="81"/>
      <c r="F33" s="82"/>
      <c r="G33" s="72">
        <f>SUM(D33:F33)</f>
        <v>0</v>
      </c>
    </row>
    <row r="34" spans="1:7" ht="18.75" hidden="1">
      <c r="A34" s="78">
        <v>17313520000</v>
      </c>
      <c r="B34" s="69" t="s">
        <v>261</v>
      </c>
      <c r="C34" s="83"/>
      <c r="D34" s="80"/>
      <c r="E34" s="81"/>
      <c r="F34" s="82"/>
      <c r="G34" s="72">
        <f>SUM(D34:F34)</f>
        <v>0</v>
      </c>
    </row>
    <row r="35" spans="1:7" s="77" customFormat="1" ht="15.75">
      <c r="A35" s="84">
        <v>17313500000</v>
      </c>
      <c r="B35" s="74" t="s">
        <v>262</v>
      </c>
      <c r="C35" s="72">
        <f>SUM(C15:C34)</f>
        <v>20000</v>
      </c>
      <c r="D35" s="72">
        <f>SUM(D15:D34)</f>
        <v>0</v>
      </c>
      <c r="E35" s="72">
        <f>SUM(E15:E34)</f>
        <v>0</v>
      </c>
      <c r="F35" s="72">
        <f>SUM(F15:F34)</f>
        <v>0</v>
      </c>
      <c r="G35" s="72">
        <f>SUM(C35:F35)</f>
        <v>20000</v>
      </c>
    </row>
    <row r="36" spans="1:7" s="77" customFormat="1" ht="15.75">
      <c r="A36" s="84">
        <v>17100000000</v>
      </c>
      <c r="B36" s="74" t="s">
        <v>263</v>
      </c>
      <c r="C36" s="85">
        <v>-65000</v>
      </c>
      <c r="D36" s="85">
        <v>-65000</v>
      </c>
      <c r="E36" s="86"/>
      <c r="F36" s="85"/>
      <c r="G36" s="72">
        <f>SUM(D36:F36)</f>
        <v>-65000</v>
      </c>
    </row>
    <row r="37" spans="1:7" s="77" customFormat="1" ht="15.75">
      <c r="A37" s="87"/>
      <c r="B37" s="88" t="s">
        <v>264</v>
      </c>
      <c r="C37" s="72">
        <f>SUM(C14+C35+C36)</f>
        <v>-45000</v>
      </c>
      <c r="D37" s="72">
        <f>SUM(D14+D35+D36)</f>
        <v>-65000</v>
      </c>
      <c r="E37" s="72" t="e">
        <f>SUM(E14+E35+#REF!+E36)</f>
        <v>#REF!</v>
      </c>
      <c r="F37" s="72" t="e">
        <f>SUM(F14+F35+#REF!+F36)</f>
        <v>#REF!</v>
      </c>
      <c r="G37" s="72">
        <f>SUM(G14+G35+G36)</f>
        <v>-45000</v>
      </c>
    </row>
    <row r="39" s="77" customFormat="1" ht="14.25"/>
    <row r="40" spans="2:5" ht="15.75">
      <c r="B40" s="89" t="s">
        <v>19</v>
      </c>
      <c r="C40" s="89"/>
      <c r="D40" s="90" t="s">
        <v>20</v>
      </c>
      <c r="E40" s="91" t="s">
        <v>20</v>
      </c>
    </row>
  </sheetData>
  <sheetProtection/>
  <mergeCells count="14">
    <mergeCell ref="C11:C12"/>
    <mergeCell ref="E11:E12"/>
    <mergeCell ref="E10:F10"/>
    <mergeCell ref="F11:F12"/>
    <mergeCell ref="D2:G2"/>
    <mergeCell ref="D3:G3"/>
    <mergeCell ref="D4:G4"/>
    <mergeCell ref="C9:F9"/>
    <mergeCell ref="G9:G12"/>
    <mergeCell ref="A6:G6"/>
    <mergeCell ref="A9:A12"/>
    <mergeCell ref="B9:B12"/>
    <mergeCell ref="D11:D12"/>
    <mergeCell ref="C10:D10"/>
  </mergeCells>
  <printOptions/>
  <pageMargins left="0.7874015748031497" right="0.2755905511811024" top="0.8661417322834646" bottom="0.4724409448818898" header="0" footer="0"/>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K24"/>
  <sheetViews>
    <sheetView zoomScalePageLayoutView="0" workbookViewId="0" topLeftCell="A1">
      <selection activeCell="F3" sqref="F3"/>
    </sheetView>
  </sheetViews>
  <sheetFormatPr defaultColWidth="9.00390625" defaultRowHeight="12.75"/>
  <cols>
    <col min="1" max="1" width="8.25390625" style="2" customWidth="1"/>
    <col min="2" max="2" width="41.00390625" style="2" customWidth="1"/>
    <col min="3" max="3" width="11.25390625" style="2" customWidth="1"/>
    <col min="4" max="4" width="11.375" style="2" customWidth="1"/>
    <col min="5" max="5" width="12.25390625" style="2" customWidth="1"/>
    <col min="6" max="6" width="11.00390625" style="2" customWidth="1"/>
    <col min="7" max="16384" width="9.125" style="2" customWidth="1"/>
  </cols>
  <sheetData>
    <row r="1" ht="12.75">
      <c r="E1" s="2" t="s">
        <v>265</v>
      </c>
    </row>
    <row r="2" ht="12.75">
      <c r="E2" s="2" t="s">
        <v>1</v>
      </c>
    </row>
    <row r="3" ht="12.75">
      <c r="E3" s="2" t="s">
        <v>22</v>
      </c>
    </row>
    <row r="6" spans="1:6" ht="12.75">
      <c r="A6" s="201" t="s">
        <v>266</v>
      </c>
      <c r="B6" s="202"/>
      <c r="C6" s="202"/>
      <c r="D6" s="202"/>
      <c r="E6" s="202"/>
      <c r="F6" s="202"/>
    </row>
    <row r="7" spans="1:6" ht="12.75">
      <c r="A7" s="3"/>
      <c r="B7" s="4"/>
      <c r="C7" s="4"/>
      <c r="D7" s="4"/>
      <c r="E7" s="4"/>
      <c r="F7" s="4"/>
    </row>
    <row r="8" spans="1:6" ht="12.75">
      <c r="A8" s="3"/>
      <c r="B8" s="4"/>
      <c r="C8" s="4"/>
      <c r="D8" s="4"/>
      <c r="E8" s="4"/>
      <c r="F8" s="4"/>
    </row>
    <row r="9" ht="12.75">
      <c r="F9" s="18" t="s">
        <v>2</v>
      </c>
    </row>
    <row r="10" spans="1:11" ht="12.75">
      <c r="A10" s="203" t="s">
        <v>3</v>
      </c>
      <c r="B10" s="203" t="s">
        <v>267</v>
      </c>
      <c r="C10" s="203" t="s">
        <v>5</v>
      </c>
      <c r="D10" s="203" t="s">
        <v>6</v>
      </c>
      <c r="E10" s="203"/>
      <c r="F10" s="204" t="s">
        <v>7</v>
      </c>
      <c r="G10" s="5"/>
      <c r="H10" s="5"/>
      <c r="I10" s="5"/>
      <c r="J10" s="5"/>
      <c r="K10" s="5"/>
    </row>
    <row r="11" spans="1:11" ht="12.75">
      <c r="A11" s="203"/>
      <c r="B11" s="203"/>
      <c r="C11" s="203"/>
      <c r="D11" s="203" t="s">
        <v>7</v>
      </c>
      <c r="E11" s="203" t="s">
        <v>8</v>
      </c>
      <c r="F11" s="203"/>
      <c r="G11" s="5"/>
      <c r="H11" s="5"/>
      <c r="I11" s="5"/>
      <c r="J11" s="5"/>
      <c r="K11" s="5"/>
    </row>
    <row r="12" spans="1:11" ht="12.75">
      <c r="A12" s="203"/>
      <c r="B12" s="203"/>
      <c r="C12" s="203"/>
      <c r="D12" s="203"/>
      <c r="E12" s="203"/>
      <c r="F12" s="203"/>
      <c r="G12" s="5"/>
      <c r="H12" s="5"/>
      <c r="I12" s="5"/>
      <c r="J12" s="5"/>
      <c r="K12" s="5"/>
    </row>
    <row r="13" spans="1:11" s="17" customFormat="1" ht="11.25">
      <c r="A13" s="14">
        <v>1</v>
      </c>
      <c r="B13" s="14">
        <v>2</v>
      </c>
      <c r="C13" s="14">
        <v>3</v>
      </c>
      <c r="D13" s="14">
        <v>4</v>
      </c>
      <c r="E13" s="14">
        <v>5</v>
      </c>
      <c r="F13" s="15">
        <v>6</v>
      </c>
      <c r="G13" s="16"/>
      <c r="H13" s="16"/>
      <c r="I13" s="16"/>
      <c r="J13" s="16"/>
      <c r="K13" s="16"/>
    </row>
    <row r="14" spans="1:6" ht="12.75">
      <c r="A14" s="12">
        <v>200000</v>
      </c>
      <c r="B14" s="19" t="s">
        <v>268</v>
      </c>
      <c r="C14" s="8">
        <v>990000</v>
      </c>
      <c r="D14" s="8">
        <v>-990000</v>
      </c>
      <c r="E14" s="8">
        <v>-990000</v>
      </c>
      <c r="F14" s="9">
        <f aca="true" t="shared" si="0" ref="F14:F21">C14+D14</f>
        <v>0</v>
      </c>
    </row>
    <row r="15" spans="1:6" ht="25.5">
      <c r="A15" s="12">
        <v>208000</v>
      </c>
      <c r="B15" s="19" t="s">
        <v>269</v>
      </c>
      <c r="C15" s="8">
        <v>990000</v>
      </c>
      <c r="D15" s="8">
        <v>-990000</v>
      </c>
      <c r="E15" s="8">
        <v>-990000</v>
      </c>
      <c r="F15" s="9">
        <f t="shared" si="0"/>
        <v>0</v>
      </c>
    </row>
    <row r="16" spans="1:6" ht="38.25">
      <c r="A16" s="13">
        <v>208400</v>
      </c>
      <c r="B16" s="20" t="s">
        <v>270</v>
      </c>
      <c r="C16" s="10">
        <v>990000</v>
      </c>
      <c r="D16" s="10">
        <v>-990000</v>
      </c>
      <c r="E16" s="10">
        <v>-990000</v>
      </c>
      <c r="F16" s="11">
        <f t="shared" si="0"/>
        <v>0</v>
      </c>
    </row>
    <row r="17" spans="1:6" ht="12.75">
      <c r="A17" s="12"/>
      <c r="B17" s="19" t="s">
        <v>271</v>
      </c>
      <c r="C17" s="8">
        <v>990000</v>
      </c>
      <c r="D17" s="8">
        <v>-990000</v>
      </c>
      <c r="E17" s="8">
        <v>-990000</v>
      </c>
      <c r="F17" s="9">
        <f t="shared" si="0"/>
        <v>0</v>
      </c>
    </row>
    <row r="18" spans="1:6" ht="12.75">
      <c r="A18" s="12">
        <v>600000</v>
      </c>
      <c r="B18" s="19" t="s">
        <v>272</v>
      </c>
      <c r="C18" s="8">
        <v>990000</v>
      </c>
      <c r="D18" s="8">
        <v>-990000</v>
      </c>
      <c r="E18" s="8">
        <v>-990000</v>
      </c>
      <c r="F18" s="9">
        <f t="shared" si="0"/>
        <v>0</v>
      </c>
    </row>
    <row r="19" spans="1:6" ht="12.75">
      <c r="A19" s="12">
        <v>602000</v>
      </c>
      <c r="B19" s="19" t="s">
        <v>273</v>
      </c>
      <c r="C19" s="8">
        <v>990000</v>
      </c>
      <c r="D19" s="8">
        <v>-990000</v>
      </c>
      <c r="E19" s="8">
        <v>-990000</v>
      </c>
      <c r="F19" s="9">
        <f t="shared" si="0"/>
        <v>0</v>
      </c>
    </row>
    <row r="20" spans="1:6" ht="38.25">
      <c r="A20" s="13">
        <v>602400</v>
      </c>
      <c r="B20" s="20" t="s">
        <v>270</v>
      </c>
      <c r="C20" s="10">
        <v>990000</v>
      </c>
      <c r="D20" s="10">
        <v>-990000</v>
      </c>
      <c r="E20" s="10">
        <v>-990000</v>
      </c>
      <c r="F20" s="11">
        <f t="shared" si="0"/>
        <v>0</v>
      </c>
    </row>
    <row r="21" spans="1:6" ht="12.75">
      <c r="A21" s="12"/>
      <c r="B21" s="19" t="s">
        <v>274</v>
      </c>
      <c r="C21" s="8">
        <v>990000</v>
      </c>
      <c r="D21" s="8">
        <v>-990000</v>
      </c>
      <c r="E21" s="8">
        <v>-990000</v>
      </c>
      <c r="F21" s="9">
        <f t="shared" si="0"/>
        <v>0</v>
      </c>
    </row>
    <row r="24" spans="2:5" ht="12.75">
      <c r="B24" s="1" t="s">
        <v>19</v>
      </c>
      <c r="E24" s="1" t="s">
        <v>20</v>
      </c>
    </row>
  </sheetData>
  <sheetProtection/>
  <mergeCells count="8">
    <mergeCell ref="A6:F6"/>
    <mergeCell ref="A10:A12"/>
    <mergeCell ref="B10:B12"/>
    <mergeCell ref="C10:C12"/>
    <mergeCell ref="D10:E10"/>
    <mergeCell ref="D11:D12"/>
    <mergeCell ref="E11:E12"/>
    <mergeCell ref="F10:F12"/>
  </mergeCells>
  <printOptions/>
  <pageMargins left="0.7874015748031497" right="0.3937007874015748" top="0.3937007874015748" bottom="0.3937007874015748"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I37"/>
  <sheetViews>
    <sheetView zoomScale="75" zoomScaleNormal="75" zoomScaleSheetLayoutView="100" zoomScalePageLayoutView="0" workbookViewId="0" topLeftCell="A2">
      <selection activeCell="G4" sqref="G4"/>
    </sheetView>
  </sheetViews>
  <sheetFormatPr defaultColWidth="9.00390625" defaultRowHeight="12.75"/>
  <cols>
    <col min="1" max="1" width="17.75390625" style="92" customWidth="1"/>
    <col min="2" max="2" width="29.75390625" style="92" customWidth="1"/>
    <col min="3" max="3" width="43.75390625" style="92" customWidth="1"/>
    <col min="4" max="4" width="11.375" style="92" customWidth="1"/>
    <col min="5" max="5" width="12.125" style="92" customWidth="1"/>
    <col min="6" max="6" width="14.00390625" style="92" customWidth="1"/>
    <col min="7" max="7" width="13.00390625" style="92" customWidth="1"/>
    <col min="8" max="16384" width="9.125" style="92" customWidth="1"/>
  </cols>
  <sheetData>
    <row r="1" ht="15.75" hidden="1">
      <c r="G1" s="93" t="s">
        <v>228</v>
      </c>
    </row>
    <row r="2" spans="1:7" ht="15.75">
      <c r="A2" s="94"/>
      <c r="B2" s="94"/>
      <c r="C2" s="94"/>
      <c r="F2" s="95" t="s">
        <v>275</v>
      </c>
      <c r="G2" s="96"/>
    </row>
    <row r="3" spans="1:9" ht="15.75">
      <c r="A3" s="94"/>
      <c r="B3" s="94"/>
      <c r="C3" s="94"/>
      <c r="F3" s="97" t="s">
        <v>230</v>
      </c>
      <c r="I3" s="98"/>
    </row>
    <row r="4" spans="1:9" ht="15.75">
      <c r="A4" s="94"/>
      <c r="B4" s="94"/>
      <c r="C4" s="94"/>
      <c r="F4" s="99" t="s">
        <v>22</v>
      </c>
      <c r="H4" s="97"/>
      <c r="I4" s="98"/>
    </row>
    <row r="5" spans="1:9" ht="15.75">
      <c r="A5" s="94"/>
      <c r="B5" s="94"/>
      <c r="C5" s="94"/>
      <c r="H5" s="97"/>
      <c r="I5" s="98"/>
    </row>
    <row r="6" spans="1:9" ht="36.75" customHeight="1">
      <c r="A6" s="226" t="s">
        <v>276</v>
      </c>
      <c r="B6" s="226"/>
      <c r="C6" s="226"/>
      <c r="D6" s="226"/>
      <c r="E6" s="226"/>
      <c r="F6" s="226"/>
      <c r="G6" s="226"/>
      <c r="I6" s="101"/>
    </row>
    <row r="7" spans="1:9" ht="15.75">
      <c r="A7" s="100"/>
      <c r="B7" s="100"/>
      <c r="C7" s="100"/>
      <c r="D7" s="100"/>
      <c r="E7" s="100"/>
      <c r="F7" s="100"/>
      <c r="G7" s="100"/>
      <c r="I7" s="101"/>
    </row>
    <row r="8" ht="15.75">
      <c r="G8" s="102" t="s">
        <v>2</v>
      </c>
    </row>
    <row r="9" spans="1:7" ht="36">
      <c r="A9" s="103" t="s">
        <v>277</v>
      </c>
      <c r="B9" s="104" t="s">
        <v>125</v>
      </c>
      <c r="C9" s="228" t="s">
        <v>278</v>
      </c>
      <c r="D9" s="228" t="s">
        <v>279</v>
      </c>
      <c r="E9" s="228" t="s">
        <v>280</v>
      </c>
      <c r="F9" s="228" t="s">
        <v>281</v>
      </c>
      <c r="G9" s="227" t="s">
        <v>282</v>
      </c>
    </row>
    <row r="10" spans="1:7" ht="61.5" customHeight="1">
      <c r="A10" s="103" t="s">
        <v>26</v>
      </c>
      <c r="B10" s="104" t="s">
        <v>27</v>
      </c>
      <c r="C10" s="228"/>
      <c r="D10" s="228"/>
      <c r="E10" s="228"/>
      <c r="F10" s="228"/>
      <c r="G10" s="227"/>
    </row>
    <row r="11" spans="1:7" s="106" customFormat="1" ht="11.25">
      <c r="A11" s="105" t="s">
        <v>283</v>
      </c>
      <c r="B11" s="105" t="s">
        <v>284</v>
      </c>
      <c r="C11" s="105" t="s">
        <v>285</v>
      </c>
      <c r="D11" s="105" t="s">
        <v>286</v>
      </c>
      <c r="E11" s="105" t="s">
        <v>287</v>
      </c>
      <c r="F11" s="105" t="s">
        <v>288</v>
      </c>
      <c r="G11" s="105" t="s">
        <v>289</v>
      </c>
    </row>
    <row r="12" spans="1:7" s="111" customFormat="1" ht="15.75" hidden="1">
      <c r="A12" s="107" t="s">
        <v>126</v>
      </c>
      <c r="B12" s="108" t="s">
        <v>290</v>
      </c>
      <c r="C12" s="109"/>
      <c r="D12" s="109"/>
      <c r="E12" s="109"/>
      <c r="F12" s="109"/>
      <c r="G12" s="110">
        <f>G13</f>
        <v>0</v>
      </c>
    </row>
    <row r="13" spans="1:7" s="111" customFormat="1" ht="15.75" hidden="1">
      <c r="A13" s="112" t="s">
        <v>40</v>
      </c>
      <c r="B13" s="113" t="s">
        <v>41</v>
      </c>
      <c r="C13" s="114"/>
      <c r="D13" s="114"/>
      <c r="E13" s="114"/>
      <c r="F13" s="114"/>
      <c r="G13" s="115">
        <f>G14</f>
        <v>0</v>
      </c>
    </row>
    <row r="14" spans="1:7" s="111" customFormat="1" ht="31.5" hidden="1">
      <c r="A14" s="116" t="s">
        <v>42</v>
      </c>
      <c r="B14" s="117" t="s">
        <v>43</v>
      </c>
      <c r="C14" s="118"/>
      <c r="D14" s="118"/>
      <c r="E14" s="118"/>
      <c r="F14" s="118"/>
      <c r="G14" s="119"/>
    </row>
    <row r="15" spans="1:7" s="111" customFormat="1" ht="31.5" hidden="1">
      <c r="A15" s="120">
        <v>10</v>
      </c>
      <c r="B15" s="121" t="s">
        <v>291</v>
      </c>
      <c r="C15" s="122"/>
      <c r="D15" s="122"/>
      <c r="E15" s="122"/>
      <c r="F15" s="122"/>
      <c r="G15" s="110">
        <f>G16+G18</f>
        <v>0</v>
      </c>
    </row>
    <row r="16" spans="1:7" s="111" customFormat="1" ht="15.75" hidden="1">
      <c r="A16" s="123" t="s">
        <v>44</v>
      </c>
      <c r="B16" s="124" t="s">
        <v>145</v>
      </c>
      <c r="C16" s="125"/>
      <c r="D16" s="125"/>
      <c r="E16" s="125"/>
      <c r="F16" s="125"/>
      <c r="G16" s="115">
        <f>G17</f>
        <v>0</v>
      </c>
    </row>
    <row r="17" spans="1:7" s="111" customFormat="1" ht="78.75" hidden="1">
      <c r="A17" s="126" t="s">
        <v>292</v>
      </c>
      <c r="B17" s="127" t="s">
        <v>293</v>
      </c>
      <c r="C17" s="125"/>
      <c r="D17" s="125"/>
      <c r="E17" s="125"/>
      <c r="F17" s="125"/>
      <c r="G17" s="119"/>
    </row>
    <row r="18" spans="1:7" s="111" customFormat="1" ht="15.75" hidden="1">
      <c r="A18" s="123" t="s">
        <v>107</v>
      </c>
      <c r="B18" s="124" t="s">
        <v>108</v>
      </c>
      <c r="C18" s="125"/>
      <c r="D18" s="125"/>
      <c r="E18" s="125"/>
      <c r="F18" s="125"/>
      <c r="G18" s="115">
        <f>SUM(G19:G20)</f>
        <v>0</v>
      </c>
    </row>
    <row r="19" spans="1:7" s="111" customFormat="1" ht="101.25" customHeight="1" hidden="1">
      <c r="A19" s="128" t="s">
        <v>109</v>
      </c>
      <c r="B19" s="127" t="s">
        <v>110</v>
      </c>
      <c r="C19" s="127" t="s">
        <v>294</v>
      </c>
      <c r="D19" s="125"/>
      <c r="E19" s="125"/>
      <c r="F19" s="125"/>
      <c r="G19" s="119"/>
    </row>
    <row r="20" spans="1:7" s="111" customFormat="1" ht="93" customHeight="1" hidden="1">
      <c r="A20" s="128" t="s">
        <v>109</v>
      </c>
      <c r="B20" s="127" t="s">
        <v>110</v>
      </c>
      <c r="C20" s="127" t="s">
        <v>295</v>
      </c>
      <c r="D20" s="125"/>
      <c r="E20" s="125"/>
      <c r="F20" s="125"/>
      <c r="G20" s="119"/>
    </row>
    <row r="21" spans="1:7" s="111" customFormat="1" ht="31.5">
      <c r="A21" s="129" t="s">
        <v>128</v>
      </c>
      <c r="B21" s="121" t="s">
        <v>296</v>
      </c>
      <c r="C21" s="122"/>
      <c r="D21" s="122"/>
      <c r="E21" s="122"/>
      <c r="F21" s="122"/>
      <c r="G21" s="110">
        <f>G27+G24+G22</f>
        <v>-990000</v>
      </c>
    </row>
    <row r="22" spans="1:7" s="111" customFormat="1" ht="15.75" hidden="1">
      <c r="A22" s="123" t="s">
        <v>48</v>
      </c>
      <c r="B22" s="124" t="s">
        <v>49</v>
      </c>
      <c r="C22" s="125"/>
      <c r="D22" s="125"/>
      <c r="E22" s="125"/>
      <c r="F22" s="125"/>
      <c r="G22" s="115">
        <f>G23</f>
        <v>0</v>
      </c>
    </row>
    <row r="23" spans="1:7" s="111" customFormat="1" ht="39" customHeight="1" hidden="1">
      <c r="A23" s="130" t="s">
        <v>297</v>
      </c>
      <c r="B23" s="127" t="s">
        <v>298</v>
      </c>
      <c r="C23" s="125"/>
      <c r="D23" s="125"/>
      <c r="E23" s="125"/>
      <c r="F23" s="125"/>
      <c r="G23" s="119"/>
    </row>
    <row r="24" spans="1:7" s="111" customFormat="1" ht="31.5" hidden="1">
      <c r="A24" s="123" t="s">
        <v>54</v>
      </c>
      <c r="B24" s="124" t="s">
        <v>55</v>
      </c>
      <c r="C24" s="125"/>
      <c r="D24" s="125"/>
      <c r="E24" s="125"/>
      <c r="F24" s="125"/>
      <c r="G24" s="115">
        <f>SUM(G25:G26)</f>
        <v>0</v>
      </c>
    </row>
    <row r="25" spans="1:7" s="111" customFormat="1" ht="47.25" hidden="1">
      <c r="A25" s="130" t="s">
        <v>299</v>
      </c>
      <c r="B25" s="127" t="s">
        <v>300</v>
      </c>
      <c r="C25" s="125"/>
      <c r="D25" s="125"/>
      <c r="E25" s="125"/>
      <c r="F25" s="125"/>
      <c r="G25" s="119"/>
    </row>
    <row r="26" spans="1:7" s="111" customFormat="1" ht="47.25" hidden="1">
      <c r="A26" s="130" t="s">
        <v>87</v>
      </c>
      <c r="B26" s="127" t="s">
        <v>88</v>
      </c>
      <c r="C26" s="125"/>
      <c r="D26" s="125"/>
      <c r="E26" s="125"/>
      <c r="F26" s="125"/>
      <c r="G26" s="119"/>
    </row>
    <row r="27" spans="1:7" s="111" customFormat="1" ht="15.75">
      <c r="A27" s="123" t="s">
        <v>107</v>
      </c>
      <c r="B27" s="124" t="s">
        <v>108</v>
      </c>
      <c r="C27" s="125"/>
      <c r="D27" s="125"/>
      <c r="E27" s="125"/>
      <c r="F27" s="125"/>
      <c r="G27" s="115">
        <f>G28</f>
        <v>-990000</v>
      </c>
    </row>
    <row r="28" spans="1:7" s="111" customFormat="1" ht="67.5" customHeight="1">
      <c r="A28" s="128" t="s">
        <v>109</v>
      </c>
      <c r="B28" s="127" t="s">
        <v>110</v>
      </c>
      <c r="C28" s="127" t="s">
        <v>301</v>
      </c>
      <c r="D28" s="125"/>
      <c r="E28" s="125"/>
      <c r="F28" s="125"/>
      <c r="G28" s="119">
        <f>-900000-90000</f>
        <v>-990000</v>
      </c>
    </row>
    <row r="29" spans="1:7" s="111" customFormat="1" ht="47.25" hidden="1">
      <c r="A29" s="129" t="s">
        <v>132</v>
      </c>
      <c r="B29" s="121" t="s">
        <v>133</v>
      </c>
      <c r="C29" s="122"/>
      <c r="D29" s="122"/>
      <c r="E29" s="122"/>
      <c r="F29" s="122"/>
      <c r="G29" s="110">
        <f>G30</f>
        <v>0</v>
      </c>
    </row>
    <row r="30" spans="1:7" s="111" customFormat="1" ht="15.75" hidden="1">
      <c r="A30" s="123" t="s">
        <v>91</v>
      </c>
      <c r="B30" s="124" t="s">
        <v>92</v>
      </c>
      <c r="C30" s="127"/>
      <c r="D30" s="125"/>
      <c r="E30" s="125"/>
      <c r="F30" s="125"/>
      <c r="G30" s="115">
        <f>G31</f>
        <v>0</v>
      </c>
    </row>
    <row r="31" spans="1:7" s="111" customFormat="1" ht="15.75" hidden="1">
      <c r="A31" s="130" t="s">
        <v>93</v>
      </c>
      <c r="B31" s="127" t="s">
        <v>94</v>
      </c>
      <c r="C31" s="127"/>
      <c r="D31" s="125"/>
      <c r="E31" s="125"/>
      <c r="F31" s="125"/>
      <c r="G31" s="119"/>
    </row>
    <row r="32" spans="1:7" s="111" customFormat="1" ht="15.75">
      <c r="A32" s="131"/>
      <c r="B32" s="132" t="s">
        <v>302</v>
      </c>
      <c r="C32" s="125"/>
      <c r="D32" s="125"/>
      <c r="E32" s="125"/>
      <c r="F32" s="125"/>
      <c r="G32" s="115">
        <f>G21+G15+G12+G29</f>
        <v>-990000</v>
      </c>
    </row>
    <row r="33" spans="1:7" s="111" customFormat="1" ht="11.25" customHeight="1">
      <c r="A33" s="133"/>
      <c r="B33" s="134"/>
      <c r="C33" s="133"/>
      <c r="D33" s="133"/>
      <c r="E33" s="133"/>
      <c r="F33" s="133"/>
      <c r="G33" s="135"/>
    </row>
    <row r="34" ht="15.75" hidden="1"/>
    <row r="35" spans="2:5" s="136" customFormat="1" ht="15.75">
      <c r="B35" s="137" t="s">
        <v>19</v>
      </c>
      <c r="E35" s="137" t="s">
        <v>20</v>
      </c>
    </row>
    <row r="36" ht="15.75">
      <c r="G36" s="138"/>
    </row>
    <row r="37" ht="15.75">
      <c r="G37" s="138"/>
    </row>
  </sheetData>
  <sheetProtection/>
  <mergeCells count="6">
    <mergeCell ref="A6:G6"/>
    <mergeCell ref="G9:G10"/>
    <mergeCell ref="C9:C10"/>
    <mergeCell ref="D9:D10"/>
    <mergeCell ref="E9:E10"/>
    <mergeCell ref="F9:F10"/>
  </mergeCells>
  <printOptions/>
  <pageMargins left="0.7874015748031497" right="0.3937007874015748" top="0.7086614173228347" bottom="0.984251968503937" header="0.1968503937007874" footer="0"/>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dimension ref="A1:H62"/>
  <sheetViews>
    <sheetView tabSelected="1" zoomScale="75" zoomScaleNormal="75" zoomScaleSheetLayoutView="75" zoomScalePageLayoutView="0" workbookViewId="0" topLeftCell="A2">
      <selection activeCell="C11" sqref="C11:D11"/>
    </sheetView>
  </sheetViews>
  <sheetFormatPr defaultColWidth="9.00390625" defaultRowHeight="12.75"/>
  <cols>
    <col min="1" max="1" width="20.625" style="139" customWidth="1"/>
    <col min="2" max="2" width="21.125" style="139" customWidth="1"/>
    <col min="3" max="3" width="34.375" style="139" customWidth="1"/>
    <col min="4" max="4" width="11.25390625" style="139" customWidth="1"/>
    <col min="5" max="5" width="15.25390625" style="139" customWidth="1"/>
    <col min="6" max="6" width="8.00390625" style="139" customWidth="1"/>
    <col min="7" max="7" width="18.875" style="139" customWidth="1"/>
    <col min="8" max="8" width="18.625" style="139" customWidth="1"/>
    <col min="9" max="16384" width="9.125" style="139" customWidth="1"/>
  </cols>
  <sheetData>
    <row r="1" ht="15.75" hidden="1">
      <c r="G1" s="140" t="s">
        <v>228</v>
      </c>
    </row>
    <row r="2" spans="2:7" ht="15.75">
      <c r="B2" s="141"/>
      <c r="C2" s="142"/>
      <c r="D2" s="142"/>
      <c r="F2" s="143" t="s">
        <v>303</v>
      </c>
      <c r="G2" s="144"/>
    </row>
    <row r="3" spans="2:7" ht="15.75">
      <c r="B3" s="141"/>
      <c r="C3" s="142"/>
      <c r="D3" s="142"/>
      <c r="F3" s="143" t="s">
        <v>230</v>
      </c>
      <c r="G3" s="145"/>
    </row>
    <row r="4" spans="6:7" ht="15.75">
      <c r="F4" s="143" t="s">
        <v>231</v>
      </c>
      <c r="G4" s="145"/>
    </row>
    <row r="5" s="146" customFormat="1" ht="12" hidden="1">
      <c r="G5" s="147"/>
    </row>
    <row r="6" s="146" customFormat="1" ht="12">
      <c r="G6" s="147"/>
    </row>
    <row r="7" spans="1:7" ht="34.5" customHeight="1">
      <c r="A7" s="229" t="s">
        <v>304</v>
      </c>
      <c r="B7" s="229"/>
      <c r="C7" s="229"/>
      <c r="D7" s="229"/>
      <c r="E7" s="229"/>
      <c r="F7" s="229"/>
      <c r="G7" s="229"/>
    </row>
    <row r="8" spans="1:7" ht="15.75" hidden="1">
      <c r="A8" s="148"/>
      <c r="B8" s="149"/>
      <c r="C8" s="149"/>
      <c r="D8" s="149"/>
      <c r="E8" s="149"/>
      <c r="F8" s="149"/>
      <c r="G8" s="149"/>
    </row>
    <row r="9" spans="1:7" ht="15.75">
      <c r="A9" s="148"/>
      <c r="B9" s="149"/>
      <c r="C9" s="149"/>
      <c r="D9" s="149"/>
      <c r="E9" s="149"/>
      <c r="F9" s="149"/>
      <c r="G9" s="149"/>
    </row>
    <row r="10" ht="15.75">
      <c r="G10" s="150" t="s">
        <v>2</v>
      </c>
    </row>
    <row r="11" spans="1:7" ht="36.75" customHeight="1">
      <c r="A11" s="151" t="s">
        <v>277</v>
      </c>
      <c r="B11" s="151" t="s">
        <v>125</v>
      </c>
      <c r="C11" s="236" t="s">
        <v>305</v>
      </c>
      <c r="D11" s="236"/>
      <c r="E11" s="236" t="s">
        <v>306</v>
      </c>
      <c r="F11" s="236"/>
      <c r="G11" s="153" t="s">
        <v>307</v>
      </c>
    </row>
    <row r="12" spans="1:7" ht="48">
      <c r="A12" s="151" t="s">
        <v>308</v>
      </c>
      <c r="B12" s="151" t="s">
        <v>27</v>
      </c>
      <c r="C12" s="152" t="s">
        <v>309</v>
      </c>
      <c r="D12" s="152" t="s">
        <v>310</v>
      </c>
      <c r="E12" s="152" t="s">
        <v>309</v>
      </c>
      <c r="F12" s="152" t="s">
        <v>310</v>
      </c>
      <c r="G12" s="152" t="s">
        <v>310</v>
      </c>
    </row>
    <row r="13" spans="1:7" s="155" customFormat="1" ht="11.25">
      <c r="A13" s="154">
        <v>1</v>
      </c>
      <c r="B13" s="154">
        <v>2</v>
      </c>
      <c r="C13" s="154">
        <v>3</v>
      </c>
      <c r="D13" s="154">
        <v>4</v>
      </c>
      <c r="E13" s="154">
        <v>5</v>
      </c>
      <c r="F13" s="154">
        <v>6</v>
      </c>
      <c r="G13" s="154">
        <v>7</v>
      </c>
    </row>
    <row r="14" spans="1:8" ht="31.5" hidden="1">
      <c r="A14" s="156" t="s">
        <v>126</v>
      </c>
      <c r="B14" s="157" t="s">
        <v>127</v>
      </c>
      <c r="C14" s="157" t="s">
        <v>31</v>
      </c>
      <c r="D14" s="158">
        <f>SUM(D15:D17)</f>
        <v>0</v>
      </c>
      <c r="E14" s="157" t="s">
        <v>31</v>
      </c>
      <c r="F14" s="158">
        <f>SUM(F15:F17)</f>
        <v>0</v>
      </c>
      <c r="G14" s="158">
        <f>D14+F14</f>
        <v>0</v>
      </c>
      <c r="H14" s="159"/>
    </row>
    <row r="15" spans="1:8" s="167" customFormat="1" ht="63" hidden="1">
      <c r="A15" s="160">
        <v>120201</v>
      </c>
      <c r="B15" s="161" t="s">
        <v>311</v>
      </c>
      <c r="C15" s="162" t="s">
        <v>312</v>
      </c>
      <c r="D15" s="163"/>
      <c r="E15" s="164"/>
      <c r="F15" s="163"/>
      <c r="G15" s="165">
        <f aca="true" t="shared" si="0" ref="G15:G34">D15+F15</f>
        <v>0</v>
      </c>
      <c r="H15" s="166"/>
    </row>
    <row r="16" spans="1:8" ht="63" hidden="1">
      <c r="A16" s="160">
        <v>250404</v>
      </c>
      <c r="B16" s="161" t="s">
        <v>114</v>
      </c>
      <c r="C16" s="162" t="s">
        <v>313</v>
      </c>
      <c r="D16" s="163"/>
      <c r="E16" s="162"/>
      <c r="F16" s="163"/>
      <c r="G16" s="165">
        <f t="shared" si="0"/>
        <v>0</v>
      </c>
      <c r="H16" s="159"/>
    </row>
    <row r="17" spans="1:8" ht="110.25" hidden="1">
      <c r="A17" s="160">
        <v>250404</v>
      </c>
      <c r="B17" s="161" t="s">
        <v>114</v>
      </c>
      <c r="C17" s="162" t="s">
        <v>314</v>
      </c>
      <c r="D17" s="163"/>
      <c r="E17" s="162"/>
      <c r="F17" s="163"/>
      <c r="G17" s="165">
        <f t="shared" si="0"/>
        <v>0</v>
      </c>
      <c r="H17" s="159"/>
    </row>
    <row r="18" spans="1:8" ht="47.25">
      <c r="A18" s="156" t="s">
        <v>128</v>
      </c>
      <c r="B18" s="157" t="s">
        <v>129</v>
      </c>
      <c r="C18" s="157" t="s">
        <v>31</v>
      </c>
      <c r="D18" s="158">
        <f>SUM(D19:D38)</f>
        <v>-97.14</v>
      </c>
      <c r="E18" s="157" t="s">
        <v>31</v>
      </c>
      <c r="F18" s="158">
        <f>SUM(F19:F38)</f>
        <v>0</v>
      </c>
      <c r="G18" s="158">
        <f>D18+F18</f>
        <v>-97.14</v>
      </c>
      <c r="H18" s="159"/>
    </row>
    <row r="19" spans="1:8" s="167" customFormat="1" ht="105" hidden="1">
      <c r="A19" s="168">
        <v>160903</v>
      </c>
      <c r="B19" s="169" t="s">
        <v>315</v>
      </c>
      <c r="C19" s="170" t="s">
        <v>316</v>
      </c>
      <c r="D19" s="163"/>
      <c r="E19" s="171"/>
      <c r="F19" s="163"/>
      <c r="G19" s="165">
        <f t="shared" si="0"/>
        <v>0</v>
      </c>
      <c r="H19" s="166"/>
    </row>
    <row r="20" spans="1:8" s="167" customFormat="1" ht="78.75" customHeight="1" hidden="1">
      <c r="A20" s="168" t="s">
        <v>317</v>
      </c>
      <c r="B20" s="172" t="s">
        <v>318</v>
      </c>
      <c r="C20" s="170" t="s">
        <v>319</v>
      </c>
      <c r="D20" s="163"/>
      <c r="E20" s="171"/>
      <c r="F20" s="163"/>
      <c r="G20" s="165">
        <f t="shared" si="0"/>
        <v>0</v>
      </c>
      <c r="H20" s="166"/>
    </row>
    <row r="21" spans="1:8" s="167" customFormat="1" ht="63" hidden="1">
      <c r="A21" s="168" t="s">
        <v>320</v>
      </c>
      <c r="B21" s="171" t="s">
        <v>321</v>
      </c>
      <c r="C21" s="173" t="s">
        <v>322</v>
      </c>
      <c r="D21" s="163"/>
      <c r="E21" s="171"/>
      <c r="F21" s="163"/>
      <c r="G21" s="165">
        <f t="shared" si="0"/>
        <v>0</v>
      </c>
      <c r="H21" s="166"/>
    </row>
    <row r="22" spans="1:8" s="167" customFormat="1" ht="31.5" hidden="1">
      <c r="A22" s="168" t="s">
        <v>320</v>
      </c>
      <c r="B22" s="171" t="s">
        <v>321</v>
      </c>
      <c r="C22" s="174" t="s">
        <v>323</v>
      </c>
      <c r="D22" s="163"/>
      <c r="E22" s="171"/>
      <c r="F22" s="163"/>
      <c r="G22" s="165">
        <f t="shared" si="0"/>
        <v>0</v>
      </c>
      <c r="H22" s="166"/>
    </row>
    <row r="23" spans="1:8" s="167" customFormat="1" ht="31.5" hidden="1">
      <c r="A23" s="168" t="s">
        <v>320</v>
      </c>
      <c r="B23" s="171" t="s">
        <v>321</v>
      </c>
      <c r="C23" s="174" t="s">
        <v>324</v>
      </c>
      <c r="D23" s="163"/>
      <c r="E23" s="171"/>
      <c r="F23" s="163"/>
      <c r="G23" s="165">
        <f t="shared" si="0"/>
        <v>0</v>
      </c>
      <c r="H23" s="166"/>
    </row>
    <row r="24" spans="1:8" s="167" customFormat="1" ht="63">
      <c r="A24" s="168" t="s">
        <v>52</v>
      </c>
      <c r="B24" s="171" t="s">
        <v>53</v>
      </c>
      <c r="C24" s="170" t="s">
        <v>325</v>
      </c>
      <c r="D24" s="163">
        <v>-97.14</v>
      </c>
      <c r="E24" s="171"/>
      <c r="F24" s="163"/>
      <c r="G24" s="165">
        <f t="shared" si="0"/>
        <v>-97.14</v>
      </c>
      <c r="H24" s="166"/>
    </row>
    <row r="25" spans="1:8" s="167" customFormat="1" ht="78.75" hidden="1">
      <c r="A25" s="168" t="s">
        <v>320</v>
      </c>
      <c r="B25" s="171" t="s">
        <v>321</v>
      </c>
      <c r="C25" s="170" t="s">
        <v>326</v>
      </c>
      <c r="D25" s="163"/>
      <c r="E25" s="171"/>
      <c r="F25" s="163"/>
      <c r="G25" s="165">
        <f t="shared" si="0"/>
        <v>0</v>
      </c>
      <c r="H25" s="166"/>
    </row>
    <row r="26" spans="1:8" s="167" customFormat="1" ht="47.25" hidden="1">
      <c r="A26" s="168" t="s">
        <v>320</v>
      </c>
      <c r="B26" s="171" t="s">
        <v>321</v>
      </c>
      <c r="C26" s="170" t="s">
        <v>327</v>
      </c>
      <c r="D26" s="163"/>
      <c r="E26" s="171"/>
      <c r="F26" s="163"/>
      <c r="G26" s="165">
        <f t="shared" si="0"/>
        <v>0</v>
      </c>
      <c r="H26" s="166"/>
    </row>
    <row r="27" spans="1:8" s="167" customFormat="1" ht="63" hidden="1">
      <c r="A27" s="175" t="s">
        <v>85</v>
      </c>
      <c r="B27" s="161" t="s">
        <v>328</v>
      </c>
      <c r="C27" s="162" t="s">
        <v>329</v>
      </c>
      <c r="D27" s="176"/>
      <c r="E27" s="171"/>
      <c r="F27" s="163"/>
      <c r="G27" s="165">
        <f t="shared" si="0"/>
        <v>0</v>
      </c>
      <c r="H27" s="166"/>
    </row>
    <row r="28" spans="1:8" s="167" customFormat="1" ht="63" hidden="1">
      <c r="A28" s="175" t="s">
        <v>330</v>
      </c>
      <c r="B28" s="161" t="s">
        <v>331</v>
      </c>
      <c r="C28" s="171" t="s">
        <v>332</v>
      </c>
      <c r="D28" s="163"/>
      <c r="E28" s="171"/>
      <c r="F28" s="163"/>
      <c r="G28" s="165">
        <f>D28+F28</f>
        <v>0</v>
      </c>
      <c r="H28" s="166"/>
    </row>
    <row r="29" spans="1:8" s="167" customFormat="1" ht="81.75" customHeight="1" hidden="1">
      <c r="A29" s="175" t="s">
        <v>330</v>
      </c>
      <c r="B29" s="161" t="s">
        <v>331</v>
      </c>
      <c r="C29" s="171" t="s">
        <v>333</v>
      </c>
      <c r="D29" s="163"/>
      <c r="E29" s="171"/>
      <c r="F29" s="163"/>
      <c r="G29" s="165">
        <f>D29+F29</f>
        <v>0</v>
      </c>
      <c r="H29" s="166"/>
    </row>
    <row r="30" spans="1:8" s="167" customFormat="1" ht="36" customHeight="1" hidden="1">
      <c r="A30" s="160">
        <v>180410</v>
      </c>
      <c r="B30" s="171" t="s">
        <v>334</v>
      </c>
      <c r="C30" s="171" t="s">
        <v>335</v>
      </c>
      <c r="D30" s="163"/>
      <c r="E30" s="171"/>
      <c r="F30" s="163"/>
      <c r="G30" s="165">
        <f>D30+F30</f>
        <v>0</v>
      </c>
      <c r="H30" s="166"/>
    </row>
    <row r="31" spans="1:8" s="167" customFormat="1" ht="63" hidden="1">
      <c r="A31" s="160">
        <v>180404</v>
      </c>
      <c r="B31" s="161" t="s">
        <v>336</v>
      </c>
      <c r="C31" s="177" t="s">
        <v>337</v>
      </c>
      <c r="D31" s="163"/>
      <c r="E31" s="171"/>
      <c r="F31" s="163"/>
      <c r="G31" s="165">
        <f>D31+F31</f>
        <v>0</v>
      </c>
      <c r="H31" s="166"/>
    </row>
    <row r="32" spans="1:8" s="167" customFormat="1" ht="110.25" hidden="1">
      <c r="A32" s="160">
        <v>180410</v>
      </c>
      <c r="B32" s="171" t="s">
        <v>334</v>
      </c>
      <c r="C32" s="171" t="s">
        <v>338</v>
      </c>
      <c r="D32" s="176"/>
      <c r="E32" s="171"/>
      <c r="F32" s="163"/>
      <c r="G32" s="165">
        <f>D32+F32</f>
        <v>0</v>
      </c>
      <c r="H32" s="166"/>
    </row>
    <row r="33" spans="1:8" s="167" customFormat="1" ht="110.25" hidden="1">
      <c r="A33" s="175" t="s">
        <v>339</v>
      </c>
      <c r="B33" s="161" t="s">
        <v>340</v>
      </c>
      <c r="C33" s="171" t="s">
        <v>341</v>
      </c>
      <c r="D33" s="176"/>
      <c r="E33" s="171"/>
      <c r="F33" s="163"/>
      <c r="G33" s="165">
        <f t="shared" si="0"/>
        <v>0</v>
      </c>
      <c r="H33" s="166"/>
    </row>
    <row r="34" spans="1:8" s="167" customFormat="1" ht="75" hidden="1">
      <c r="A34" s="160">
        <v>250911</v>
      </c>
      <c r="B34" s="178" t="s">
        <v>342</v>
      </c>
      <c r="C34" s="178" t="s">
        <v>343</v>
      </c>
      <c r="D34" s="163"/>
      <c r="E34" s="171"/>
      <c r="F34" s="163"/>
      <c r="G34" s="165">
        <f t="shared" si="0"/>
        <v>0</v>
      </c>
      <c r="H34" s="166"/>
    </row>
    <row r="35" spans="1:8" s="167" customFormat="1" ht="82.5" customHeight="1" hidden="1">
      <c r="A35" s="160">
        <v>130106</v>
      </c>
      <c r="B35" s="161" t="s">
        <v>344</v>
      </c>
      <c r="C35" s="177" t="s">
        <v>345</v>
      </c>
      <c r="D35" s="163"/>
      <c r="E35" s="171"/>
      <c r="F35" s="163"/>
      <c r="G35" s="165">
        <f>D35+F35</f>
        <v>0</v>
      </c>
      <c r="H35" s="166"/>
    </row>
    <row r="36" spans="1:8" s="167" customFormat="1" ht="63" hidden="1">
      <c r="A36" s="179">
        <v>130102</v>
      </c>
      <c r="B36" s="161" t="s">
        <v>346</v>
      </c>
      <c r="C36" s="162" t="s">
        <v>345</v>
      </c>
      <c r="D36" s="163"/>
      <c r="E36" s="171"/>
      <c r="F36" s="163"/>
      <c r="G36" s="165">
        <f>D36+F36</f>
        <v>0</v>
      </c>
      <c r="H36" s="166"/>
    </row>
    <row r="37" spans="1:8" s="167" customFormat="1" ht="157.5" hidden="1">
      <c r="A37" s="160" t="s">
        <v>347</v>
      </c>
      <c r="B37" s="161" t="s">
        <v>348</v>
      </c>
      <c r="C37" s="177" t="s">
        <v>345</v>
      </c>
      <c r="D37" s="163"/>
      <c r="E37" s="171"/>
      <c r="F37" s="163"/>
      <c r="G37" s="165">
        <f>D37+F37</f>
        <v>0</v>
      </c>
      <c r="H37" s="166"/>
    </row>
    <row r="38" spans="1:8" s="167" customFormat="1" ht="78.75" hidden="1">
      <c r="A38" s="175" t="s">
        <v>349</v>
      </c>
      <c r="B38" s="161" t="s">
        <v>350</v>
      </c>
      <c r="C38" s="171" t="s">
        <v>351</v>
      </c>
      <c r="D38" s="163"/>
      <c r="E38" s="171"/>
      <c r="F38" s="163"/>
      <c r="G38" s="165">
        <f>D38+F38</f>
        <v>0</v>
      </c>
      <c r="H38" s="166"/>
    </row>
    <row r="39" spans="1:8" ht="67.5" customHeight="1" hidden="1">
      <c r="A39" s="180" t="s">
        <v>132</v>
      </c>
      <c r="B39" s="181" t="s">
        <v>352</v>
      </c>
      <c r="C39" s="157" t="s">
        <v>31</v>
      </c>
      <c r="D39" s="158">
        <f>D40</f>
        <v>0</v>
      </c>
      <c r="E39" s="157" t="s">
        <v>31</v>
      </c>
      <c r="F39" s="158">
        <f>F40</f>
        <v>0</v>
      </c>
      <c r="G39" s="158">
        <f>G40</f>
        <v>0</v>
      </c>
      <c r="H39" s="159"/>
    </row>
    <row r="40" spans="1:8" s="185" customFormat="1" ht="47.25" hidden="1">
      <c r="A40" s="179">
        <v>110502</v>
      </c>
      <c r="B40" s="171" t="s">
        <v>102</v>
      </c>
      <c r="C40" s="174" t="s">
        <v>353</v>
      </c>
      <c r="D40" s="182"/>
      <c r="E40" s="183"/>
      <c r="F40" s="182"/>
      <c r="G40" s="165">
        <f aca="true" t="shared" si="1" ref="G40:G46">D40+F40</f>
        <v>0</v>
      </c>
      <c r="H40" s="184"/>
    </row>
    <row r="41" spans="1:8" ht="94.5">
      <c r="A41" s="180" t="s">
        <v>130</v>
      </c>
      <c r="B41" s="157" t="s">
        <v>131</v>
      </c>
      <c r="C41" s="186" t="s">
        <v>31</v>
      </c>
      <c r="D41" s="158">
        <f>D42+D46</f>
        <v>10000</v>
      </c>
      <c r="E41" s="157" t="s">
        <v>31</v>
      </c>
      <c r="F41" s="158">
        <f>F42</f>
        <v>0</v>
      </c>
      <c r="G41" s="158">
        <f t="shared" si="1"/>
        <v>10000</v>
      </c>
      <c r="H41" s="159"/>
    </row>
    <row r="42" spans="1:8" s="167" customFormat="1" ht="31.5">
      <c r="A42" s="233" t="s">
        <v>85</v>
      </c>
      <c r="B42" s="230" t="s">
        <v>328</v>
      </c>
      <c r="C42" s="174" t="s">
        <v>354</v>
      </c>
      <c r="D42" s="163">
        <f>D43+D45+D44</f>
        <v>10000</v>
      </c>
      <c r="E42" s="164"/>
      <c r="F42" s="163"/>
      <c r="G42" s="165">
        <f t="shared" si="1"/>
        <v>10000</v>
      </c>
      <c r="H42" s="159"/>
    </row>
    <row r="43" spans="1:8" s="167" customFormat="1" ht="63">
      <c r="A43" s="234"/>
      <c r="B43" s="231"/>
      <c r="C43" s="170" t="s">
        <v>355</v>
      </c>
      <c r="D43" s="163">
        <v>5000</v>
      </c>
      <c r="E43" s="164"/>
      <c r="F43" s="163"/>
      <c r="G43" s="165">
        <f t="shared" si="1"/>
        <v>5000</v>
      </c>
      <c r="H43" s="159"/>
    </row>
    <row r="44" spans="1:8" s="167" customFormat="1" ht="47.25">
      <c r="A44" s="234"/>
      <c r="B44" s="231"/>
      <c r="C44" s="170" t="s">
        <v>356</v>
      </c>
      <c r="D44" s="163">
        <v>5000</v>
      </c>
      <c r="E44" s="164"/>
      <c r="F44" s="163"/>
      <c r="G44" s="165">
        <f t="shared" si="1"/>
        <v>5000</v>
      </c>
      <c r="H44" s="159"/>
    </row>
    <row r="45" spans="1:8" s="167" customFormat="1" ht="31.5" hidden="1">
      <c r="A45" s="235"/>
      <c r="B45" s="232"/>
      <c r="C45" s="170" t="s">
        <v>357</v>
      </c>
      <c r="D45" s="163"/>
      <c r="E45" s="164"/>
      <c r="F45" s="163"/>
      <c r="G45" s="165">
        <f t="shared" si="1"/>
        <v>0</v>
      </c>
      <c r="H45" s="159"/>
    </row>
    <row r="46" spans="1:8" s="167" customFormat="1" ht="127.5" hidden="1">
      <c r="A46" s="187" t="s">
        <v>358</v>
      </c>
      <c r="B46" s="188" t="s">
        <v>359</v>
      </c>
      <c r="C46" s="189" t="s">
        <v>360</v>
      </c>
      <c r="D46" s="163"/>
      <c r="E46" s="164"/>
      <c r="F46" s="163"/>
      <c r="G46" s="165">
        <f t="shared" si="1"/>
        <v>0</v>
      </c>
      <c r="H46" s="159"/>
    </row>
    <row r="47" spans="1:8" ht="15.75">
      <c r="A47" s="190"/>
      <c r="B47" s="191" t="s">
        <v>31</v>
      </c>
      <c r="C47" s="192"/>
      <c r="D47" s="158">
        <f>D14+D18+D39+D41</f>
        <v>9902.86</v>
      </c>
      <c r="E47" s="193"/>
      <c r="F47" s="158">
        <f>F14+F18+F39+F41</f>
        <v>0</v>
      </c>
      <c r="G47" s="158">
        <f>G14+G18+G39+G41</f>
        <v>9902.86</v>
      </c>
      <c r="H47" s="159"/>
    </row>
    <row r="48" spans="1:7" ht="15.75">
      <c r="A48" s="194"/>
      <c r="B48" s="195"/>
      <c r="C48" s="196"/>
      <c r="D48" s="196"/>
      <c r="E48" s="196"/>
      <c r="F48" s="196"/>
      <c r="G48" s="196"/>
    </row>
    <row r="50" spans="2:4" ht="15.75">
      <c r="B50" s="197" t="s">
        <v>19</v>
      </c>
      <c r="D50" s="197" t="s">
        <v>20</v>
      </c>
    </row>
    <row r="55" spans="1:4" ht="15.75">
      <c r="A55" s="141"/>
      <c r="B55" s="198"/>
      <c r="C55" s="198"/>
      <c r="D55" s="199"/>
    </row>
    <row r="62" ht="15.75">
      <c r="C62" s="200"/>
    </row>
  </sheetData>
  <sheetProtection/>
  <mergeCells count="5">
    <mergeCell ref="A7:G7"/>
    <mergeCell ref="B42:B45"/>
    <mergeCell ref="A42:A45"/>
    <mergeCell ref="E11:F11"/>
    <mergeCell ref="C11:D11"/>
  </mergeCells>
  <printOptions/>
  <pageMargins left="0.7874015748031497" right="0.3937007874015748" top="0.7874015748031497" bottom="0.1968503937007874"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dc:creator>
  <cp:keywords/>
  <dc:description/>
  <cp:lastModifiedBy>Admin</cp:lastModifiedBy>
  <cp:lastPrinted>2014-12-08T14:30:43Z</cp:lastPrinted>
  <dcterms:created xsi:type="dcterms:W3CDTF">2014-12-08T14:26:28Z</dcterms:created>
  <dcterms:modified xsi:type="dcterms:W3CDTF">2014-12-12T12:46:08Z</dcterms:modified>
  <cp:category/>
  <cp:version/>
  <cp:contentType/>
  <cp:contentStatus/>
</cp:coreProperties>
</file>