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6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  <sheet name="Лист1 (7)" sheetId="7" r:id="rId7"/>
  </sheets>
  <definedNames>
    <definedName name="_xlnm.Print_Titles" localSheetId="5">'Лист1 (6)'!$10:$11</definedName>
    <definedName name="_xlnm.Print_Titles" localSheetId="6">'Лист1 (7)'!$9:$10</definedName>
    <definedName name="_xlnm.Print_Area" localSheetId="5">'Лист1 (6)'!$A$1:$G$29</definedName>
    <definedName name="_xlnm.Print_Area" localSheetId="6">'Лист1 (7)'!$A$1:$G$41</definedName>
  </definedNames>
  <calcPr fullCalcOnLoad="1"/>
</workbook>
</file>

<file path=xl/sharedStrings.xml><?xml version="1.0" encoding="utf-8"?>
<sst xmlns="http://schemas.openxmlformats.org/spreadsheetml/2006/main" count="395" uniqueCount="209">
  <si>
    <t>Додаток 2</t>
  </si>
  <si>
    <t>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</si>
  <si>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</si>
  <si>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</si>
  <si>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</si>
  <si>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</si>
  <si>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</si>
  <si>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</si>
  <si>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</si>
  <si>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</si>
  <si>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</si>
  <si>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</si>
  <si>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</si>
  <si>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</si>
  <si>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</si>
  <si>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</si>
  <si>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</si>
  <si>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</si>
  <si>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</si>
  <si>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</si>
  <si>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</si>
  <si>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</si>
  <si>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070401</t>
  </si>
  <si>
    <t>Позашкільні заклади освіти, заходи із позашкільної роботи з дітьми </t>
  </si>
  <si>
    <t>080000</t>
  </si>
  <si>
    <t>Охорона здоров`я </t>
  </si>
  <si>
    <t>080101</t>
  </si>
  <si>
    <t>Лікарні </t>
  </si>
  <si>
    <t>090000</t>
  </si>
  <si>
    <t>Соціальний захист та соціальне забезпечення </t>
  </si>
  <si>
    <t>091102</t>
  </si>
  <si>
    <t>Програми і заходи центрів соціальних служб для сім`ї, дітей та молоді </t>
  </si>
  <si>
    <t>091204</t>
  </si>
  <si>
    <t>Територіальні центри соціального обслуговування (надання соціальних послуг) </t>
  </si>
  <si>
    <t>110000</t>
  </si>
  <si>
    <t>Культура і мистецтво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</si>
  <si>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</si>
  <si>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</si>
  <si>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</si>
  <si>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</si>
  <si>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</si>
  <si>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</si>
  <si>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</si>
  <si>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</si>
  <si>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130106</t>
  </si>
  <si>
    <t>Проведення навчально-тренувальних зборів і змагань з неолімпійських видів спорту </t>
  </si>
  <si>
    <t>130107</t>
  </si>
  <si>
    <t>Утримання та навчально-тренувальна робота дитячо-юнацьких спортивних шкіл </t>
  </si>
  <si>
    <t>200000</t>
  </si>
  <si>
    <t>Охорона навколишнього природного середовища та ядерна безпека </t>
  </si>
  <si>
    <t>200700</t>
  </si>
  <si>
    <t>Інші природоохоронні заходи </t>
  </si>
  <si>
    <t>210000</t>
  </si>
  <si>
    <t>Запобігання та ліквідація надзвичайних ситуацій та наслідків стихійного лиха </t>
  </si>
  <si>
    <t>210107</t>
  </si>
  <si>
    <t>Заходи та роботи з мобілізаційної підготовки місцевого значення </t>
  </si>
  <si>
    <t>250000</t>
  </si>
  <si>
    <t>Видатки, не віднесені до основних груп </t>
  </si>
  <si>
    <t>250404</t>
  </si>
  <si>
    <t>Інші видатки </t>
  </si>
  <si>
    <t>Разом видатків</t>
  </si>
  <si>
    <t>Між бюджетні трансферти</t>
  </si>
  <si>
    <t>250315</t>
  </si>
  <si>
    <t>Інші додаткові дотації </t>
  </si>
  <si>
    <t>Субвенції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</si>
  <si>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</si>
  <si>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</si>
  <si>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250380</t>
  </si>
  <si>
    <t>Інші субвенції </t>
  </si>
  <si>
    <t>Всього видатків</t>
  </si>
  <si>
    <t>Заступник голови ради</t>
  </si>
  <si>
    <t>П.В.Ковальчук</t>
  </si>
  <si>
    <t>До рішення районної ради</t>
  </si>
  <si>
    <t>Зміни до видатків Радивилівського районного бюджету на 2012 рік</t>
  </si>
  <si>
    <t>(грн.)</t>
  </si>
  <si>
    <t>від 24.02.2012 № 275</t>
  </si>
  <si>
    <t>Додаток 3</t>
  </si>
  <si>
    <t>Зміни до розподілу видатків Радивилівського районного бюджету на 2012 рік</t>
  </si>
  <si>
    <t>за головними розпорядниками коштів</t>
  </si>
  <si>
    <t>Код типової відомчої класифікації видатків</t>
  </si>
  <si>
    <t>Назва головного розпорядника коштів</t>
  </si>
  <si>
    <t>01</t>
  </si>
  <si>
    <t>Районна рада</t>
  </si>
  <si>
    <t>03</t>
  </si>
  <si>
    <t>Районна державна адміністрація</t>
  </si>
  <si>
    <t>10</t>
  </si>
  <si>
    <t>Відділ освіти районної державної адміністрації</t>
  </si>
  <si>
    <t>14</t>
  </si>
  <si>
    <t>Відділ охорони здоров'я районної державної адміністрації</t>
  </si>
  <si>
    <t>24</t>
  </si>
  <si>
    <t>Відділ культури і туризму районної державної адміністрації</t>
  </si>
  <si>
    <t>76</t>
  </si>
  <si>
    <t>Фінансовий орган  (в частині  міжбюджетних трансфертів, резервного фонду)</t>
  </si>
  <si>
    <t>ПРОЕКТ</t>
  </si>
  <si>
    <t>Додаток 4</t>
  </si>
  <si>
    <t xml:space="preserve">До рішення районної ради </t>
  </si>
  <si>
    <t>Зміни до показників міжбюджетних трансфертів між Радивилівським районним бюджетом  та іншими бюджетами на 2012 рік</t>
  </si>
  <si>
    <t>Код бюджету</t>
  </si>
  <si>
    <t>Найменування адміністративно-територіальної одиниці</t>
  </si>
  <si>
    <t>Міжбюджетні трансферти</t>
  </si>
  <si>
    <t>Разом</t>
  </si>
  <si>
    <t>Загальний фонд</t>
  </si>
  <si>
    <t>Спеціальний фонд</t>
  </si>
  <si>
    <t>Додаткова дотація
 з державного бюджету на вирівнювання фінансової забезпеченості місцевих бюджетів</t>
  </si>
  <si>
    <t xml:space="preserve">Інша субвенція
на реалізацію проекту ПРООН </t>
  </si>
  <si>
    <t>Інша додаткова дотація на виплату заробітної плати</t>
  </si>
  <si>
    <t>м.Радивилів</t>
  </si>
  <si>
    <t>Разом по бюджетах міст районного значення</t>
  </si>
  <si>
    <t>Башарівка</t>
  </si>
  <si>
    <t>Березини</t>
  </si>
  <si>
    <t>Боратин</t>
  </si>
  <si>
    <t>Бугаївка</t>
  </si>
  <si>
    <t>Добривода</t>
  </si>
  <si>
    <t>Дружба</t>
  </si>
  <si>
    <t>Жовтневе</t>
  </si>
  <si>
    <t>Іващуки</t>
  </si>
  <si>
    <t>Козин</t>
  </si>
  <si>
    <t>Крупець</t>
  </si>
  <si>
    <t>Михайлівка</t>
  </si>
  <si>
    <t>Немирівка</t>
  </si>
  <si>
    <t>Підзамче</t>
  </si>
  <si>
    <t>Пляшева</t>
  </si>
  <si>
    <t>Пустоівання</t>
  </si>
  <si>
    <t>Рідків</t>
  </si>
  <si>
    <t>Сестрятин</t>
  </si>
  <si>
    <t>Ситно</t>
  </si>
  <si>
    <t>Теслугів</t>
  </si>
  <si>
    <t>Хотин</t>
  </si>
  <si>
    <t>Разом по бюджетах сіл</t>
  </si>
  <si>
    <t>ВСЬОГО</t>
  </si>
  <si>
    <t xml:space="preserve">П.В.Ковальчук </t>
  </si>
  <si>
    <t>Додаток 5</t>
  </si>
  <si>
    <t>Повернення кредитів до Радивилівського районного бюджету та надання кредитів з Радивилівського районного бюджету на 2012 рік</t>
  </si>
  <si>
    <t>грн.</t>
  </si>
  <si>
    <t>Код  типової відомчої класифікації видатків місцевих бюджетів</t>
  </si>
  <si>
    <t>Надання кредитів</t>
  </si>
  <si>
    <t>Повернення кредитів</t>
  </si>
  <si>
    <t>Кредитування - всього</t>
  </si>
  <si>
    <t>Найменвання коду тимчасової класифікації видатків та кредитування місцевих бюджетів</t>
  </si>
  <si>
    <t>у т.ч. бюджет розвитку</t>
  </si>
  <si>
    <t xml:space="preserve">Районна державна адміністрація 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</si>
  <si>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</si>
  <si>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</si>
  <si>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</si>
  <si>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</si>
  <si>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Додаток 6</t>
  </si>
  <si>
    <t>Зміни до джерел фінансування Радивилівського районного бюджету на 2012 рік</t>
  </si>
  <si>
    <t>Код</t>
  </si>
  <si>
    <t>Назва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</si>
  <si>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</si>
  <si>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</si>
  <si>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</si>
  <si>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</si>
  <si>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</si>
  <si>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Передача коштів із загального до спеціального фонду бюджету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</si>
  <si>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</si>
  <si>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</si>
  <si>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</si>
  <si>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</si>
  <si>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</si>
  <si>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</si>
  <si>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</si>
  <si>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</si>
  <si>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Додаток 7</t>
  </si>
  <si>
    <t>від 24.02.2012 року № 275</t>
  </si>
  <si>
    <t>Зміни до переліку об’єктів,
видатки на які у 2012 році будуть проводитися за рахунок коштів бюджету розвитку районного бюджету</t>
  </si>
  <si>
    <t>Код типової відомчої класифікації видатків місцевих бюджетів</t>
  </si>
  <si>
    <t>Назва об'єктів відповідно до проектно-кошторисної документації; тощо</t>
  </si>
  <si>
    <t>Загальний обсяг фінансування будівництва</t>
  </si>
  <si>
    <t xml:space="preserve">Відсоток завершеності будівництва об'єктів на майбутні роки </t>
  </si>
  <si>
    <t xml:space="preserve">Всього видатків на  завершення будівництва об'єктів на майбутні роки </t>
  </si>
  <si>
    <t>Разом видатків на поточний рік</t>
  </si>
  <si>
    <t>Капітальні видатки, всього:</t>
  </si>
  <si>
    <t>Органи місцевого самоврядування</t>
  </si>
  <si>
    <t>020</t>
  </si>
  <si>
    <t>070807</t>
  </si>
  <si>
    <t>Інші освітні програми</t>
  </si>
  <si>
    <t>Відділ охорони здоров'я  районної державної адміністрації</t>
  </si>
  <si>
    <t>80101</t>
  </si>
  <si>
    <t xml:space="preserve">Всього </t>
  </si>
  <si>
    <t>Додаток 8</t>
  </si>
  <si>
    <t>Зміни до переліку державних та регіональних галузевих програм по Радивилівському районному бюджету на 2012 рік</t>
  </si>
  <si>
    <t xml:space="preserve">Загальний фонд </t>
  </si>
  <si>
    <t xml:space="preserve">Спеціальний фонд </t>
  </si>
  <si>
    <t xml:space="preserve">Разом </t>
  </si>
  <si>
    <t>Код типової класифікації видатків та кредитування місцевих бюджетів</t>
  </si>
  <si>
    <t>Найменування програми</t>
  </si>
  <si>
    <t>Сума</t>
  </si>
  <si>
    <t>Перiодичнi видання (газети та журнали)</t>
  </si>
  <si>
    <t>Програма підтримки Радивилівської районної газети "Прапор перемоги" на 2012-2016 роки</t>
  </si>
  <si>
    <t>Іншi видатки</t>
  </si>
  <si>
    <t>Програма забезпечення депутатської діяльності депутатів Радивилівської районної ради на 2012 рік</t>
  </si>
  <si>
    <t xml:space="preserve">Програма відзначення державних та професійних свят, ювілейних дат, вшанування та заохочення за заслуги перед Радивилівським районном, здійснення представницьких та інших заходів. </t>
  </si>
  <si>
    <t>Про проект "Створення комплексної інноваційної системи збору, вивезення та первинної переробки побутових відходів в Радивилівському районні Рівненської області"</t>
  </si>
  <si>
    <t>Надання державного пільгового кредиту індивідуальним сільським забудовникам</t>
  </si>
  <si>
    <t>Районна цільова  програма  індивідуального житлового будівництва у сільській місцевості "Власний дім" на 2010-2015 роки</t>
  </si>
  <si>
    <t>Районна програма військово-патріотичного виховання та підготовки молоді до служби в Збройних силах України на 2011-2013 роки</t>
  </si>
  <si>
    <t>Програми і заходи для центрів соціальних служб для сім"ї, дітей та молоді</t>
  </si>
  <si>
    <t>Районна програма профілактики негативних явищ у молодіжному середовищі на 2009-2015 роки</t>
  </si>
  <si>
    <t>Інші культурно-освітні заклади та заходи</t>
  </si>
  <si>
    <t>Програма розвитку культури  Радивилівського району на період 2011-2013 роки</t>
  </si>
  <si>
    <t>81007</t>
  </si>
  <si>
    <t>програми і централізовані заходи боротьби з тубуркульозом</t>
  </si>
  <si>
    <t>81009</t>
  </si>
  <si>
    <t>забезпечення ценралізованих заходів з лікування хворих на цукровий та нецукровий діабет</t>
  </si>
  <si>
    <t>81010</t>
  </si>
  <si>
    <t>централізовані заходи з лікування онкологічних хворих</t>
  </si>
  <si>
    <t>15</t>
  </si>
  <si>
    <t>Управління праці та соціального захисту населення районної державної адміністрації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</si>
</sst>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&quot;грн.&quot;_-;\-* #,##0.0\ &quot;грн.&quot;_-;_-* &quot;-&quot;?\ &quot;грн.&quot;_-;_-@_-"/>
    <numFmt numFmtId="174" formatCode="_-* #,##0.0\ _г_р_н_._-;\-* #,##0.0\ _г_р_н_._-;_-* &quot;-&quot;?\ _г_р_н_._-;_-@_-"/>
    <numFmt numFmtId="175" formatCode="_-* #,##0.000\ _г_р_н_._-;\-* #,##0.000\ _г_р_н_._-;_-* &quot;-&quot;??\ _г_р_н_._-;_-@_-"/>
    <numFmt numFmtId="176" formatCode="_-* #,##0.0\ _г_р_н_._-;\-* #,##0.0\ _г_р_н_._-;_-* &quot;-&quot;??\ _г_р_н_._-;_-@_-"/>
    <numFmt numFmtId="177" formatCode="_-* #,##0\ _г_р_н_._-;\-* #,##0\ _г_р_н_._-;_-* &quot;-&quot;??\ _г_р_н_._-;_-@_-"/>
    <numFmt numFmtId="178" formatCode="#,##0.00\ _г_р_н_."/>
    <numFmt numFmtId="179" formatCode="#,##0.00\ &quot;грн.&quot;"/>
    <numFmt numFmtId="180" formatCode="#,##0.0\ _г_р_н_."/>
    <numFmt numFmtId="181" formatCode="#,##0\ _г_р_н_."/>
    <numFmt numFmtId="182" formatCode="_-* #,##0.00\ _г_р_н_._-;\-* #,##0.00\ _г_р_н_._-;_-* &quot;-&quot;?\ _г_р_н_._-;_-@_-"/>
    <numFmt numFmtId="183" formatCode="#,##0.0"/>
    <numFmt numFmtId="184" formatCode="_-* #,##0\ _г_р_н_._-;\-* #,##0\ _г_р_н_._-;_-* &quot;-&quot;?\ _г_р_н_._-;_-@_-"/>
    <numFmt numFmtId="185" formatCode="[$-422]d\ mmmm\ yyyy&quot; 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0"/>
      <name val="Helv"/>
      <family val="0"/>
    </font>
    <font>
      <sz val="9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vertical="center"/>
    </xf>
    <xf numFmtId="4" fontId="3" fillId="24" borderId="10" xfId="0" applyNumberFormat="1" applyFont="1" applyFill="1" applyBorder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vertical="center"/>
    </xf>
    <xf numFmtId="4" fontId="2" fillId="24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right" vertical="center"/>
    </xf>
    <xf numFmtId="0" fontId="3" fillId="24" borderId="10" xfId="0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2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horizontal="center"/>
      <protection/>
    </xf>
    <xf numFmtId="0" fontId="26" fillId="0" borderId="0" xfId="54" applyFont="1">
      <alignment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right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4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5" xfId="54" applyFont="1" applyBorder="1" applyAlignment="1">
      <alignment horizontal="center" vertical="center" wrapText="1"/>
      <protection/>
    </xf>
    <xf numFmtId="0" fontId="23" fillId="0" borderId="11" xfId="54" applyFont="1" applyFill="1" applyBorder="1" applyAlignment="1">
      <alignment horizontal="center" vertical="center"/>
      <protection/>
    </xf>
    <xf numFmtId="0" fontId="23" fillId="0" borderId="16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15" xfId="54" applyFont="1" applyFill="1" applyBorder="1" applyAlignment="1">
      <alignment horizontal="center" vertical="center" wrapText="1"/>
      <protection/>
    </xf>
    <xf numFmtId="0" fontId="23" fillId="0" borderId="17" xfId="54" applyFont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/>
      <protection/>
    </xf>
    <xf numFmtId="0" fontId="26" fillId="0" borderId="10" xfId="56" applyFont="1" applyFill="1" applyBorder="1">
      <alignment/>
      <protection/>
    </xf>
    <xf numFmtId="0" fontId="26" fillId="0" borderId="17" xfId="56" applyFont="1" applyFill="1" applyBorder="1" applyAlignment="1">
      <alignment/>
      <protection/>
    </xf>
    <xf numFmtId="3" fontId="23" fillId="0" borderId="17" xfId="54" applyNumberFormat="1" applyFont="1" applyFill="1" applyBorder="1" applyAlignment="1">
      <alignment vertical="center" wrapText="1"/>
      <protection/>
    </xf>
    <xf numFmtId="3" fontId="25" fillId="0" borderId="10" xfId="54" applyNumberFormat="1" applyFont="1" applyFill="1" applyBorder="1" applyAlignment="1">
      <alignment/>
      <protection/>
    </xf>
    <xf numFmtId="0" fontId="29" fillId="0" borderId="10" xfId="54" applyFont="1" applyFill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left" wrapText="1"/>
      <protection/>
    </xf>
    <xf numFmtId="3" fontId="30" fillId="0" borderId="10" xfId="56" applyNumberFormat="1" applyFont="1" applyFill="1" applyBorder="1" applyAlignment="1">
      <alignment/>
      <protection/>
    </xf>
    <xf numFmtId="0" fontId="29" fillId="0" borderId="10" xfId="54" applyFont="1" applyBorder="1" applyAlignment="1">
      <alignment horizontal="center"/>
      <protection/>
    </xf>
    <xf numFmtId="0" fontId="26" fillId="0" borderId="10" xfId="56" applyFont="1" applyBorder="1">
      <alignment/>
      <protection/>
    </xf>
    <xf numFmtId="3" fontId="26" fillId="0" borderId="10" xfId="56" applyNumberFormat="1" applyFont="1" applyBorder="1" applyAlignment="1">
      <alignment/>
      <protection/>
    </xf>
    <xf numFmtId="3" fontId="26" fillId="0" borderId="10" xfId="56" applyNumberFormat="1" applyFont="1" applyFill="1" applyBorder="1" applyAlignment="1">
      <alignment horizontal="right"/>
      <protection/>
    </xf>
    <xf numFmtId="3" fontId="26" fillId="0" borderId="10" xfId="56" applyNumberFormat="1" applyFont="1" applyFill="1" applyBorder="1" applyAlignment="1">
      <alignment/>
      <protection/>
    </xf>
    <xf numFmtId="0" fontId="29" fillId="0" borderId="10" xfId="54" applyFont="1" applyBorder="1" applyAlignment="1">
      <alignment horizontal="center" vertical="center"/>
      <protection/>
    </xf>
    <xf numFmtId="0" fontId="26" fillId="0" borderId="10" xfId="56" applyFont="1" applyFill="1" applyBorder="1" applyAlignment="1">
      <alignment horizontal="left" vertical="center"/>
      <protection/>
    </xf>
    <xf numFmtId="3" fontId="26" fillId="0" borderId="10" xfId="56" applyNumberFormat="1" applyFont="1" applyFill="1" applyBorder="1" applyAlignment="1">
      <alignment horizontal="right" vertical="center"/>
      <protection/>
    </xf>
    <xf numFmtId="3" fontId="23" fillId="0" borderId="10" xfId="54" applyNumberFormat="1" applyFont="1" applyBorder="1" applyAlignment="1">
      <alignment horizontal="right" vertical="center"/>
      <protection/>
    </xf>
    <xf numFmtId="3" fontId="23" fillId="0" borderId="10" xfId="54" applyNumberFormat="1" applyFont="1" applyBorder="1" applyAlignment="1">
      <alignment horizontal="center" vertical="center"/>
      <protection/>
    </xf>
    <xf numFmtId="3" fontId="25" fillId="0" borderId="10" xfId="54" applyNumberFormat="1" applyFont="1" applyFill="1" applyBorder="1" applyAlignment="1">
      <alignment horizontal="right" vertical="center"/>
      <protection/>
    </xf>
    <xf numFmtId="3" fontId="23" fillId="0" borderId="10" xfId="54" applyNumberFormat="1" applyFont="1" applyFill="1" applyBorder="1" applyAlignment="1">
      <alignment horizontal="right" vertical="center"/>
      <protection/>
    </xf>
    <xf numFmtId="3" fontId="23" fillId="0" borderId="10" xfId="54" applyNumberFormat="1" applyFont="1" applyFill="1" applyBorder="1" applyAlignment="1">
      <alignment horizontal="center" vertical="center"/>
      <protection/>
    </xf>
    <xf numFmtId="0" fontId="25" fillId="0" borderId="0" xfId="54" applyFont="1">
      <alignment/>
      <protection/>
    </xf>
    <xf numFmtId="3" fontId="25" fillId="0" borderId="10" xfId="54" applyNumberFormat="1" applyFont="1" applyBorder="1" applyAlignment="1">
      <alignment horizontal="right" vertical="center"/>
      <protection/>
    </xf>
    <xf numFmtId="3" fontId="25" fillId="0" borderId="10" xfId="54" applyNumberFormat="1" applyFont="1" applyBorder="1" applyAlignment="1">
      <alignment horizontal="center" vertical="center"/>
      <protection/>
    </xf>
    <xf numFmtId="0" fontId="31" fillId="0" borderId="10" xfId="54" applyFont="1" applyBorder="1" applyAlignment="1">
      <alignment horizontal="center" vertical="center"/>
      <protection/>
    </xf>
    <xf numFmtId="0" fontId="30" fillId="0" borderId="10" xfId="56" applyFont="1" applyFill="1" applyBorder="1" applyAlignment="1">
      <alignment horizontal="left" vertical="center" wrapText="1"/>
      <protection/>
    </xf>
    <xf numFmtId="3" fontId="32" fillId="0" borderId="10" xfId="54" applyNumberFormat="1" applyFont="1" applyBorder="1" applyAlignment="1">
      <alignment horizontal="right" vertical="center"/>
      <protection/>
    </xf>
    <xf numFmtId="3" fontId="32" fillId="0" borderId="10" xfId="54" applyNumberFormat="1" applyFont="1" applyBorder="1" applyAlignment="1">
      <alignment horizontal="center" vertical="center"/>
      <protection/>
    </xf>
    <xf numFmtId="0" fontId="33" fillId="0" borderId="10" xfId="54" applyFont="1" applyBorder="1" applyAlignment="1">
      <alignment horizontal="center" vertical="center"/>
      <protection/>
    </xf>
    <xf numFmtId="0" fontId="34" fillId="0" borderId="10" xfId="56" applyFont="1" applyFill="1" applyBorder="1" applyAlignment="1">
      <alignment horizontal="center" vertical="center" wrapText="1"/>
      <protection/>
    </xf>
    <xf numFmtId="3" fontId="34" fillId="0" borderId="10" xfId="56" applyNumberFormat="1" applyFont="1" applyFill="1" applyBorder="1" applyAlignment="1">
      <alignment horizontal="right" vertical="center" wrapText="1"/>
      <protection/>
    </xf>
    <xf numFmtId="3" fontId="34" fillId="0" borderId="10" xfId="56" applyNumberFormat="1" applyFont="1" applyFill="1" applyBorder="1" applyAlignment="1">
      <alignment horizontal="center" vertical="center" wrapText="1"/>
      <protection/>
    </xf>
    <xf numFmtId="3" fontId="25" fillId="0" borderId="0" xfId="54" applyNumberFormat="1" applyFont="1" applyFill="1" applyBorder="1">
      <alignment/>
      <protection/>
    </xf>
    <xf numFmtId="3" fontId="23" fillId="0" borderId="0" xfId="54" applyNumberFormat="1" applyFont="1">
      <alignment/>
      <protection/>
    </xf>
    <xf numFmtId="0" fontId="27" fillId="0" borderId="0" xfId="54" applyFont="1">
      <alignment/>
      <protection/>
    </xf>
    <xf numFmtId="4" fontId="3" fillId="2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9" fillId="0" borderId="0" xfId="0" applyFont="1" applyAlignment="1">
      <alignment/>
    </xf>
    <xf numFmtId="0" fontId="34" fillId="0" borderId="0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4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vertical="center"/>
    </xf>
    <xf numFmtId="3" fontId="34" fillId="0" borderId="1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6" fillId="0" borderId="10" xfId="0" applyFont="1" applyFill="1" applyBorder="1" applyAlignment="1">
      <alignment horizontal="justify" vertical="center" wrapText="1"/>
    </xf>
    <xf numFmtId="3" fontId="26" fillId="0" borderId="10" xfId="0" applyNumberFormat="1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34" fillId="0" borderId="10" xfId="0" applyFont="1" applyFill="1" applyBorder="1" applyAlignment="1" quotePrefix="1">
      <alignment horizontal="left"/>
    </xf>
    <xf numFmtId="0" fontId="26" fillId="0" borderId="10" xfId="0" applyFont="1" applyFill="1" applyBorder="1" applyAlignment="1">
      <alignment horizontal="right" vertical="top" wrapText="1"/>
    </xf>
    <xf numFmtId="0" fontId="26" fillId="0" borderId="10" xfId="0" applyFont="1" applyFill="1" applyBorder="1" applyAlignment="1" quotePrefix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9" fillId="0" borderId="10" xfId="0" applyNumberFormat="1" applyFont="1" applyFill="1" applyBorder="1" applyAlignment="1">
      <alignment horizontal="right" vertical="top" wrapText="1"/>
    </xf>
    <xf numFmtId="0" fontId="34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vertical="center"/>
    </xf>
    <xf numFmtId="0" fontId="26" fillId="0" borderId="0" xfId="0" applyFont="1" applyAlignment="1">
      <alignment/>
    </xf>
    <xf numFmtId="0" fontId="34" fillId="0" borderId="0" xfId="0" applyFont="1" applyAlignment="1">
      <alignment horizontal="left"/>
    </xf>
    <xf numFmtId="3" fontId="26" fillId="0" borderId="0" xfId="0" applyNumberFormat="1" applyFont="1" applyAlignment="1">
      <alignment vertical="center"/>
    </xf>
    <xf numFmtId="0" fontId="26" fillId="0" borderId="0" xfId="55" applyFont="1">
      <alignment/>
      <protection/>
    </xf>
    <xf numFmtId="0" fontId="34" fillId="0" borderId="0" xfId="55" applyFont="1" applyAlignment="1">
      <alignment horizontal="center"/>
      <protection/>
    </xf>
    <xf numFmtId="0" fontId="26" fillId="0" borderId="0" xfId="55" applyFont="1" applyBorder="1">
      <alignment/>
      <protection/>
    </xf>
    <xf numFmtId="0" fontId="26" fillId="0" borderId="0" xfId="55" applyFont="1" applyAlignment="1">
      <alignment horizontal="right" wrapText="1"/>
      <protection/>
    </xf>
    <xf numFmtId="0" fontId="29" fillId="0" borderId="0" xfId="55" applyFont="1">
      <alignment/>
      <protection/>
    </xf>
    <xf numFmtId="0" fontId="34" fillId="0" borderId="0" xfId="55" applyFont="1" applyFill="1" applyBorder="1" applyAlignment="1">
      <alignment horizontal="right"/>
      <protection/>
    </xf>
    <xf numFmtId="0" fontId="26" fillId="0" borderId="0" xfId="55" applyFont="1" applyAlignment="1">
      <alignment horizontal="right" wrapText="1"/>
      <protection/>
    </xf>
    <xf numFmtId="0" fontId="26" fillId="0" borderId="0" xfId="55" applyFont="1" applyAlignment="1">
      <alignment vertical="center"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vertical="center"/>
      <protection/>
    </xf>
    <xf numFmtId="0" fontId="34" fillId="0" borderId="0" xfId="55" applyFont="1" applyAlignment="1">
      <alignment horizontal="center" vertical="center"/>
      <protection/>
    </xf>
    <xf numFmtId="0" fontId="34" fillId="0" borderId="0" xfId="55" applyFont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/>
      <protection/>
    </xf>
    <xf numFmtId="49" fontId="34" fillId="25" borderId="10" xfId="55" applyNumberFormat="1" applyFont="1" applyFill="1" applyBorder="1" applyAlignment="1" applyProtection="1">
      <alignment horizontal="left" vertical="top" wrapText="1"/>
      <protection locked="0"/>
    </xf>
    <xf numFmtId="49" fontId="34" fillId="25" borderId="10" xfId="55" applyNumberFormat="1" applyFont="1" applyFill="1" applyBorder="1" applyAlignment="1" applyProtection="1">
      <alignment horizontal="center" vertical="top" wrapText="1"/>
      <protection locked="0"/>
    </xf>
    <xf numFmtId="49" fontId="34" fillId="25" borderId="10" xfId="55" applyNumberFormat="1" applyFont="1" applyFill="1" applyBorder="1" applyAlignment="1" applyProtection="1">
      <alignment horizontal="center" vertical="center" wrapText="1"/>
      <protection locked="0"/>
    </xf>
    <xf numFmtId="3" fontId="34" fillId="25" borderId="10" xfId="55" applyNumberFormat="1" applyFont="1" applyFill="1" applyBorder="1" applyAlignment="1">
      <alignment horizontal="right" vertical="center" wrapText="1"/>
      <protection/>
    </xf>
    <xf numFmtId="3" fontId="26" fillId="0" borderId="0" xfId="55" applyNumberFormat="1" applyFont="1">
      <alignment/>
      <protection/>
    </xf>
    <xf numFmtId="0" fontId="26" fillId="0" borderId="10" xfId="55" applyFont="1" applyFill="1" applyBorder="1" applyAlignment="1">
      <alignment horizontal="right" vertical="top" wrapText="1"/>
      <protection/>
    </xf>
    <xf numFmtId="0" fontId="39" fillId="0" borderId="10" xfId="55" applyFont="1" applyBorder="1" applyAlignment="1">
      <alignment horizontal="justify" vertical="top" wrapText="1"/>
      <protection/>
    </xf>
    <xf numFmtId="49" fontId="26" fillId="0" borderId="10" xfId="55" applyNumberFormat="1" applyFont="1" applyFill="1" applyBorder="1" applyAlignment="1">
      <alignment horizontal="justify" vertical="top" wrapText="1"/>
      <protection/>
    </xf>
    <xf numFmtId="3" fontId="26" fillId="0" borderId="10" xfId="55" applyNumberFormat="1" applyFont="1" applyFill="1" applyBorder="1" applyAlignment="1">
      <alignment horizontal="right" vertical="center" wrapText="1"/>
      <protection/>
    </xf>
    <xf numFmtId="49" fontId="34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34" fillId="0" borderId="10" xfId="55" applyNumberFormat="1" applyFont="1" applyFill="1" applyBorder="1" applyAlignment="1">
      <alignment horizontal="right" vertical="center" wrapText="1"/>
      <protection/>
    </xf>
    <xf numFmtId="3" fontId="26" fillId="0" borderId="0" xfId="55" applyNumberFormat="1" applyFont="1" applyFill="1">
      <alignment/>
      <protection/>
    </xf>
    <xf numFmtId="0" fontId="26" fillId="0" borderId="0" xfId="55" applyFont="1" applyFill="1">
      <alignment/>
      <protection/>
    </xf>
    <xf numFmtId="0" fontId="26" fillId="0" borderId="10" xfId="55" applyFont="1" applyFill="1" applyBorder="1" applyAlignment="1">
      <alignment horizontal="center" vertical="top" wrapText="1"/>
      <protection/>
    </xf>
    <xf numFmtId="0" fontId="26" fillId="0" borderId="10" xfId="55" applyFont="1" applyFill="1" applyBorder="1" applyAlignment="1">
      <alignment horizontal="justify" vertical="top"/>
      <protection/>
    </xf>
    <xf numFmtId="0" fontId="26" fillId="0" borderId="10" xfId="55" applyFont="1" applyFill="1" applyBorder="1" applyAlignment="1">
      <alignment horizontal="justify" vertical="top" wrapText="1"/>
      <protection/>
    </xf>
    <xf numFmtId="3" fontId="26" fillId="0" borderId="10" xfId="55" applyNumberFormat="1" applyFont="1" applyBorder="1" applyAlignment="1">
      <alignment horizontal="right" vertical="center" wrapText="1"/>
      <protection/>
    </xf>
    <xf numFmtId="3" fontId="34" fillId="0" borderId="10" xfId="55" applyNumberFormat="1" applyFont="1" applyFill="1" applyBorder="1" applyAlignment="1">
      <alignment horizontal="center" vertical="center" wrapText="1"/>
      <protection/>
    </xf>
    <xf numFmtId="3" fontId="26" fillId="0" borderId="10" xfId="55" applyNumberFormat="1" applyFont="1" applyFill="1" applyBorder="1" applyAlignment="1">
      <alignment horizontal="justify" vertical="top" wrapText="1"/>
      <protection/>
    </xf>
    <xf numFmtId="3" fontId="26" fillId="0" borderId="10" xfId="55" applyNumberFormat="1" applyFont="1" applyFill="1" applyBorder="1" applyAlignment="1">
      <alignment horizontal="left" vertical="center" wrapText="1"/>
      <protection/>
    </xf>
    <xf numFmtId="49" fontId="26" fillId="0" borderId="10" xfId="55" applyNumberFormat="1" applyFont="1" applyFill="1" applyBorder="1" applyAlignment="1" applyProtection="1">
      <alignment horizontal="right" vertical="top" wrapText="1"/>
      <protection locked="0"/>
    </xf>
    <xf numFmtId="49" fontId="26" fillId="0" borderId="10" xfId="55" applyNumberFormat="1" applyFont="1" applyFill="1" applyBorder="1" applyAlignment="1" applyProtection="1">
      <alignment horizontal="justify" vertical="top" wrapText="1"/>
      <protection locked="0"/>
    </xf>
    <xf numFmtId="49" fontId="26" fillId="0" borderId="10" xfId="55" applyNumberFormat="1" applyFont="1" applyFill="1" applyBorder="1" applyAlignment="1" applyProtection="1">
      <alignment horizontal="justify" vertical="center" wrapText="1"/>
      <protection locked="0"/>
    </xf>
    <xf numFmtId="49" fontId="26" fillId="0" borderId="10" xfId="55" applyNumberFormat="1" applyFont="1" applyFill="1" applyBorder="1" applyAlignment="1">
      <alignment horizontal="right" vertical="top" wrapText="1"/>
      <protection/>
    </xf>
    <xf numFmtId="3" fontId="26" fillId="0" borderId="10" xfId="55" applyNumberFormat="1" applyFont="1" applyFill="1" applyBorder="1" applyAlignment="1">
      <alignment horizontal="left" vertical="top" wrapText="1"/>
      <protection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Border="1" applyAlignment="1" quotePrefix="1">
      <alignment horizontal="right" vertical="top"/>
      <protection/>
    </xf>
    <xf numFmtId="0" fontId="39" fillId="0" borderId="10" xfId="55" applyFont="1" applyFill="1" applyBorder="1" applyAlignment="1">
      <alignment horizontal="justify" vertical="top" wrapText="1"/>
      <protection/>
    </xf>
    <xf numFmtId="3" fontId="26" fillId="0" borderId="10" xfId="55" applyNumberFormat="1" applyFont="1" applyFill="1" applyBorder="1" applyAlignment="1">
      <alignment vertical="center"/>
      <protection/>
    </xf>
    <xf numFmtId="49" fontId="26" fillId="0" borderId="10" xfId="55" applyNumberFormat="1" applyFont="1" applyFill="1" applyBorder="1" applyAlignment="1">
      <alignment horizontal="center" vertical="top" wrapText="1"/>
      <protection/>
    </xf>
    <xf numFmtId="0" fontId="43" fillId="0" borderId="0" xfId="55" applyFont="1" applyAlignment="1">
      <alignment horizontal="justify"/>
      <protection/>
    </xf>
    <xf numFmtId="49" fontId="34" fillId="25" borderId="10" xfId="55" applyNumberFormat="1" applyFont="1" applyFill="1" applyBorder="1" applyAlignment="1">
      <alignment horizontal="left" vertical="top" wrapText="1"/>
      <protection/>
    </xf>
    <xf numFmtId="0" fontId="25" fillId="25" borderId="10" xfId="55" applyFont="1" applyFill="1" applyBorder="1" applyAlignment="1">
      <alignment horizontal="center" vertical="center" wrapText="1"/>
      <protection/>
    </xf>
    <xf numFmtId="0" fontId="44" fillId="0" borderId="0" xfId="55" applyFont="1" applyFill="1">
      <alignment/>
      <protection/>
    </xf>
    <xf numFmtId="49" fontId="34" fillId="25" borderId="10" xfId="55" applyNumberFormat="1" applyFont="1" applyFill="1" applyBorder="1" applyAlignment="1">
      <alignment horizontal="center" vertical="top" wrapText="1"/>
      <protection/>
    </xf>
    <xf numFmtId="49" fontId="26" fillId="0" borderId="10" xfId="55" applyNumberFormat="1" applyFont="1" applyFill="1" applyBorder="1" applyAlignment="1" applyProtection="1">
      <alignment horizontal="left" vertical="top" wrapText="1"/>
      <protection locked="0"/>
    </xf>
    <xf numFmtId="49" fontId="2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55" applyFont="1" applyBorder="1" applyAlignment="1">
      <alignment horizontal="left" vertical="center" wrapText="1"/>
      <protection/>
    </xf>
    <xf numFmtId="49" fontId="26" fillId="0" borderId="10" xfId="55" applyNumberFormat="1" applyFont="1" applyBorder="1" applyAlignment="1" applyProtection="1">
      <alignment horizontal="left" vertical="top" wrapText="1"/>
      <protection locked="0"/>
    </xf>
    <xf numFmtId="49" fontId="26" fillId="0" borderId="14" xfId="55" applyNumberFormat="1" applyFont="1" applyBorder="1" applyAlignment="1" applyProtection="1">
      <alignment horizontal="center" vertical="top" wrapText="1"/>
      <protection locked="0"/>
    </xf>
    <xf numFmtId="0" fontId="26" fillId="0" borderId="10" xfId="55" applyFont="1" applyFill="1" applyBorder="1" applyAlignment="1">
      <alignment vertical="center" wrapText="1"/>
      <protection/>
    </xf>
    <xf numFmtId="49" fontId="26" fillId="0" borderId="15" xfId="55" applyNumberFormat="1" applyFont="1" applyBorder="1" applyAlignment="1" applyProtection="1">
      <alignment horizontal="center" vertical="top" wrapText="1"/>
      <protection locked="0"/>
    </xf>
    <xf numFmtId="49" fontId="26" fillId="0" borderId="10" xfId="55" applyNumberFormat="1" applyFont="1" applyBorder="1" applyAlignment="1" applyProtection="1">
      <alignment horizontal="justify" vertical="top" wrapText="1"/>
      <protection locked="0"/>
    </xf>
    <xf numFmtId="49" fontId="30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55" applyNumberFormat="1" applyFont="1" applyBorder="1" applyAlignment="1">
      <alignment horizontal="center" vertical="center" wrapText="1"/>
      <protection/>
    </xf>
    <xf numFmtId="49" fontId="26" fillId="0" borderId="17" xfId="55" applyNumberFormat="1" applyFont="1" applyBorder="1" applyAlignment="1" applyProtection="1">
      <alignment horizontal="center" vertical="top" wrapText="1"/>
      <protection locked="0"/>
    </xf>
    <xf numFmtId="3" fontId="30" fillId="0" borderId="10" xfId="55" applyNumberFormat="1" applyFont="1" applyBorder="1" applyAlignment="1">
      <alignment horizontal="right" vertical="center" wrapText="1"/>
      <protection/>
    </xf>
    <xf numFmtId="0" fontId="34" fillId="25" borderId="10" xfId="55" applyFont="1" applyFill="1" applyBorder="1" applyAlignment="1">
      <alignment horizontal="center"/>
      <protection/>
    </xf>
    <xf numFmtId="3" fontId="34" fillId="25" borderId="1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Border="1">
      <alignment/>
      <protection/>
    </xf>
    <xf numFmtId="0" fontId="34" fillId="0" borderId="0" xfId="55" applyFont="1" applyBorder="1" applyAlignment="1">
      <alignment horizontal="center"/>
      <protection/>
    </xf>
    <xf numFmtId="3" fontId="34" fillId="0" borderId="0" xfId="55" applyNumberFormat="1" applyFont="1" applyBorder="1" applyAlignment="1">
      <alignment horizontal="center" vertical="center" wrapText="1"/>
      <protection/>
    </xf>
    <xf numFmtId="0" fontId="34" fillId="0" borderId="0" xfId="55" applyFont="1" applyAlignment="1">
      <alignment horizontal="left"/>
      <protection/>
    </xf>
    <xf numFmtId="0" fontId="34" fillId="0" borderId="0" xfId="55" applyFont="1">
      <alignment/>
      <protection/>
    </xf>
    <xf numFmtId="0" fontId="26" fillId="0" borderId="0" xfId="55" applyFont="1" applyBorder="1" applyAlignment="1">
      <alignment horizontal="center"/>
      <protection/>
    </xf>
    <xf numFmtId="3" fontId="26" fillId="0" borderId="0" xfId="55" applyNumberFormat="1" applyFont="1" applyBorder="1">
      <alignment/>
      <protection/>
    </xf>
    <xf numFmtId="0" fontId="26" fillId="0" borderId="0" xfId="55" applyNumberFormat="1" applyFont="1">
      <alignment/>
      <protection/>
    </xf>
  </cellXfs>
  <cellStyles count="52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.Додаток 4" xfId="54"/>
    <cellStyle name="Обычный_3.Додаток 8 - 2" xfId="55"/>
    <cellStyle name="Обычный_Сводна с-р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C1">
      <selection activeCell="I3" sqref="I3"/>
    </sheetView>
  </sheetViews>
  <sheetFormatPr defaultColWidth="9.00390625" defaultRowHeight="12.75"/>
  <cols>
    <col min="1" max="1" width="9.125" style="1" customWidth="1"/>
    <col min="2" max="2" width="49.25390625" style="1" customWidth="1"/>
    <col min="3" max="3" width="10.125" style="1" bestFit="1" customWidth="1"/>
    <col min="4" max="4" width="9.375" style="1" bestFit="1" customWidth="1"/>
    <col min="5" max="5" width="11.00390625" style="1" customWidth="1"/>
    <col min="6" max="6" width="10.125" style="1" bestFit="1" customWidth="1"/>
    <col min="7" max="7" width="12.25390625" style="1" bestFit="1" customWidth="1"/>
    <col min="8" max="8" width="9.375" style="1" bestFit="1" customWidth="1"/>
    <col min="9" max="9" width="11.00390625" style="1" customWidth="1"/>
    <col min="10" max="10" width="11.75390625" style="1" bestFit="1" customWidth="1"/>
    <col min="11" max="11" width="10.125" style="1" bestFit="1" customWidth="1"/>
    <col min="12" max="12" width="19.00390625" style="1" customWidth="1"/>
    <col min="13" max="13" width="10.125" style="1" bestFit="1" customWidth="1"/>
    <col min="14" max="16384" width="9.125" style="1" customWidth="1"/>
  </cols>
  <sheetData>
    <row r="1" ht="12.75">
      <c r="K1" s="1" t="s">
        <v>0</v>
      </c>
    </row>
    <row r="2" ht="12.75">
      <c r="K2" s="1" t="s">
        <v>72</v>
      </c>
    </row>
    <row r="3" ht="12.75">
      <c r="K3" s="1" t="s">
        <v>75</v>
      </c>
    </row>
    <row r="4" spans="1:13" ht="12.75">
      <c r="A4" s="26" t="s">
        <v>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12.75">
      <c r="M6" s="2" t="s">
        <v>74</v>
      </c>
    </row>
    <row r="7" spans="1:13" ht="12.75">
      <c r="A7" s="28" t="s">
        <v>2</v>
      </c>
      <c r="B7" s="24" t="s">
        <v>3</v>
      </c>
      <c r="C7" s="24" t="s">
        <v>4</v>
      </c>
      <c r="D7" s="24"/>
      <c r="E7" s="24"/>
      <c r="F7" s="24" t="s">
        <v>9</v>
      </c>
      <c r="G7" s="24"/>
      <c r="H7" s="24"/>
      <c r="I7" s="24"/>
      <c r="J7" s="24"/>
      <c r="K7" s="24"/>
      <c r="L7" s="24"/>
      <c r="M7" s="25" t="s">
        <v>14</v>
      </c>
    </row>
    <row r="8" spans="1:13" ht="12.75">
      <c r="A8" s="24"/>
      <c r="B8" s="24"/>
      <c r="C8" s="24" t="s">
        <v>5</v>
      </c>
      <c r="D8" s="24" t="s">
        <v>6</v>
      </c>
      <c r="E8" s="24"/>
      <c r="F8" s="24" t="s">
        <v>5</v>
      </c>
      <c r="G8" s="24" t="s">
        <v>10</v>
      </c>
      <c r="H8" s="24" t="s">
        <v>6</v>
      </c>
      <c r="I8" s="24"/>
      <c r="J8" s="24" t="s">
        <v>11</v>
      </c>
      <c r="K8" s="24" t="s">
        <v>6</v>
      </c>
      <c r="L8" s="24"/>
      <c r="M8" s="24"/>
    </row>
    <row r="9" spans="1:13" ht="12.75">
      <c r="A9" s="24"/>
      <c r="B9" s="24"/>
      <c r="C9" s="24"/>
      <c r="D9" s="24" t="s">
        <v>7</v>
      </c>
      <c r="E9" s="24" t="s">
        <v>8</v>
      </c>
      <c r="F9" s="24"/>
      <c r="G9" s="24"/>
      <c r="H9" s="24" t="s">
        <v>7</v>
      </c>
      <c r="I9" s="24" t="s">
        <v>8</v>
      </c>
      <c r="J9" s="24"/>
      <c r="K9" s="24" t="s">
        <v>12</v>
      </c>
      <c r="L9" s="4" t="s">
        <v>6</v>
      </c>
      <c r="M9" s="24"/>
    </row>
    <row r="10" spans="1:13" ht="4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" t="s">
        <v>13</v>
      </c>
      <c r="M10" s="24"/>
    </row>
    <row r="11" spans="1:13" s="18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7" t="s">
        <v>15</v>
      </c>
    </row>
    <row r="12" spans="1:13" ht="12.75">
      <c r="A12" s="5" t="s">
        <v>16</v>
      </c>
      <c r="B12" s="6" t="s">
        <v>17</v>
      </c>
      <c r="C12" s="7">
        <v>3000</v>
      </c>
      <c r="D12" s="7">
        <v>0</v>
      </c>
      <c r="E12" s="7">
        <v>0</v>
      </c>
      <c r="F12" s="7">
        <v>97000</v>
      </c>
      <c r="G12" s="7">
        <v>0</v>
      </c>
      <c r="H12" s="7">
        <v>0</v>
      </c>
      <c r="I12" s="7">
        <v>0</v>
      </c>
      <c r="J12" s="7">
        <v>97000</v>
      </c>
      <c r="K12" s="7">
        <v>97000</v>
      </c>
      <c r="L12" s="7">
        <v>97000</v>
      </c>
      <c r="M12" s="8">
        <f aca="true" t="shared" si="0" ref="M12:M40">C12+F12</f>
        <v>100000</v>
      </c>
    </row>
    <row r="13" spans="1:13" ht="12.75">
      <c r="A13" s="9" t="s">
        <v>18</v>
      </c>
      <c r="B13" s="10" t="s">
        <v>19</v>
      </c>
      <c r="C13" s="11">
        <v>3000</v>
      </c>
      <c r="D13" s="11">
        <v>0</v>
      </c>
      <c r="E13" s="11">
        <v>0</v>
      </c>
      <c r="F13" s="11">
        <v>97000</v>
      </c>
      <c r="G13" s="11">
        <v>0</v>
      </c>
      <c r="H13" s="11">
        <v>0</v>
      </c>
      <c r="I13" s="11">
        <v>0</v>
      </c>
      <c r="J13" s="11">
        <v>97000</v>
      </c>
      <c r="K13" s="11">
        <v>97000</v>
      </c>
      <c r="L13" s="11">
        <v>97000</v>
      </c>
      <c r="M13" s="12">
        <f t="shared" si="0"/>
        <v>100000</v>
      </c>
    </row>
    <row r="14" spans="1:13" ht="12.75">
      <c r="A14" s="5" t="s">
        <v>20</v>
      </c>
      <c r="B14" s="6" t="s">
        <v>21</v>
      </c>
      <c r="C14" s="7">
        <v>-8200</v>
      </c>
      <c r="D14" s="7">
        <v>0</v>
      </c>
      <c r="E14" s="7">
        <v>0</v>
      </c>
      <c r="F14" s="7">
        <v>8200</v>
      </c>
      <c r="G14" s="7">
        <v>0</v>
      </c>
      <c r="H14" s="7">
        <v>0</v>
      </c>
      <c r="I14" s="7">
        <v>0</v>
      </c>
      <c r="J14" s="7">
        <v>8200</v>
      </c>
      <c r="K14" s="7">
        <v>8200</v>
      </c>
      <c r="L14" s="7">
        <v>8200</v>
      </c>
      <c r="M14" s="8">
        <f t="shared" si="0"/>
        <v>0</v>
      </c>
    </row>
    <row r="15" spans="1:13" ht="25.5">
      <c r="A15" s="9" t="s">
        <v>22</v>
      </c>
      <c r="B15" s="10" t="s">
        <v>23</v>
      </c>
      <c r="C15" s="11">
        <v>-8200</v>
      </c>
      <c r="D15" s="11">
        <v>0</v>
      </c>
      <c r="E15" s="11">
        <v>0</v>
      </c>
      <c r="F15" s="11">
        <v>8200</v>
      </c>
      <c r="G15" s="11">
        <v>0</v>
      </c>
      <c r="H15" s="11">
        <v>0</v>
      </c>
      <c r="I15" s="11">
        <v>0</v>
      </c>
      <c r="J15" s="11">
        <v>8200</v>
      </c>
      <c r="K15" s="11">
        <v>8200</v>
      </c>
      <c r="L15" s="11">
        <v>8200</v>
      </c>
      <c r="M15" s="12">
        <f t="shared" si="0"/>
        <v>0</v>
      </c>
    </row>
    <row r="16" spans="1:13" ht="12.75">
      <c r="A16" s="5" t="s">
        <v>24</v>
      </c>
      <c r="B16" s="6" t="s">
        <v>25</v>
      </c>
      <c r="C16" s="7">
        <v>183000</v>
      </c>
      <c r="D16" s="7">
        <v>0</v>
      </c>
      <c r="E16" s="7">
        <v>183000</v>
      </c>
      <c r="F16" s="7">
        <v>11696</v>
      </c>
      <c r="G16" s="7">
        <v>0</v>
      </c>
      <c r="H16" s="7">
        <v>0</v>
      </c>
      <c r="I16" s="7">
        <v>0</v>
      </c>
      <c r="J16" s="7">
        <v>11696</v>
      </c>
      <c r="K16" s="7">
        <v>11696</v>
      </c>
      <c r="L16" s="7">
        <v>11696</v>
      </c>
      <c r="M16" s="8">
        <f t="shared" si="0"/>
        <v>194696</v>
      </c>
    </row>
    <row r="17" spans="1:13" ht="12.75">
      <c r="A17" s="9" t="s">
        <v>26</v>
      </c>
      <c r="B17" s="10" t="s">
        <v>27</v>
      </c>
      <c r="C17" s="11">
        <v>183000</v>
      </c>
      <c r="D17" s="11">
        <v>0</v>
      </c>
      <c r="E17" s="11">
        <v>183000</v>
      </c>
      <c r="F17" s="11">
        <v>11696</v>
      </c>
      <c r="G17" s="11">
        <v>0</v>
      </c>
      <c r="H17" s="11">
        <v>0</v>
      </c>
      <c r="I17" s="11">
        <v>0</v>
      </c>
      <c r="J17" s="11">
        <v>11696</v>
      </c>
      <c r="K17" s="11">
        <v>11696</v>
      </c>
      <c r="L17" s="11">
        <v>11696</v>
      </c>
      <c r="M17" s="12">
        <f t="shared" si="0"/>
        <v>194696</v>
      </c>
    </row>
    <row r="18" spans="1:13" ht="12.75">
      <c r="A18" s="5" t="s">
        <v>28</v>
      </c>
      <c r="B18" s="6" t="s">
        <v>29</v>
      </c>
      <c r="C18" s="7">
        <v>3000</v>
      </c>
      <c r="D18" s="7">
        <v>29300</v>
      </c>
      <c r="E18" s="7">
        <v>-40000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8">
        <f t="shared" si="0"/>
        <v>3000</v>
      </c>
    </row>
    <row r="19" spans="1:13" ht="25.5">
      <c r="A19" s="9" t="s">
        <v>30</v>
      </c>
      <c r="B19" s="10" t="s">
        <v>31</v>
      </c>
      <c r="C19" s="11">
        <v>3000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2">
        <f t="shared" si="0"/>
        <v>3000</v>
      </c>
    </row>
    <row r="20" spans="1:13" ht="25.5">
      <c r="A20" s="9" t="s">
        <v>32</v>
      </c>
      <c r="B20" s="10" t="s">
        <v>33</v>
      </c>
      <c r="C20" s="11">
        <v>0</v>
      </c>
      <c r="D20" s="11">
        <v>29300</v>
      </c>
      <c r="E20" s="11">
        <v>-40000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0"/>
        <v>0</v>
      </c>
    </row>
    <row r="21" spans="1:13" ht="12.75">
      <c r="A21" s="5" t="s">
        <v>34</v>
      </c>
      <c r="B21" s="6" t="s">
        <v>35</v>
      </c>
      <c r="C21" s="7">
        <v>5000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0"/>
        <v>5000</v>
      </c>
    </row>
    <row r="22" spans="1:13" ht="12.75">
      <c r="A22" s="9" t="s">
        <v>36</v>
      </c>
      <c r="B22" s="10" t="s">
        <v>37</v>
      </c>
      <c r="C22" s="11">
        <v>5000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2">
        <f t="shared" si="0"/>
        <v>5000</v>
      </c>
    </row>
    <row r="23" spans="1:13" ht="12.75">
      <c r="A23" s="5" t="s">
        <v>38</v>
      </c>
      <c r="B23" s="6" t="s">
        <v>39</v>
      </c>
      <c r="C23" s="7">
        <v>10000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8">
        <f t="shared" si="0"/>
        <v>10000</v>
      </c>
    </row>
    <row r="24" spans="1:13" ht="12.75">
      <c r="A24" s="9" t="s">
        <v>40</v>
      </c>
      <c r="B24" s="10" t="s">
        <v>41</v>
      </c>
      <c r="C24" s="11">
        <v>10000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0"/>
        <v>10000</v>
      </c>
    </row>
    <row r="25" spans="1:13" ht="12.75">
      <c r="A25" s="5" t="s">
        <v>42</v>
      </c>
      <c r="B25" s="6" t="s">
        <v>43</v>
      </c>
      <c r="C25" s="7">
        <v>20000</v>
      </c>
      <c r="D25" s="7">
        <v>14700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0"/>
        <v>20000</v>
      </c>
    </row>
    <row r="26" spans="1:13" ht="25.5">
      <c r="A26" s="9" t="s">
        <v>44</v>
      </c>
      <c r="B26" s="10" t="s">
        <v>45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0"/>
        <v>0</v>
      </c>
    </row>
    <row r="27" spans="1:13" ht="25.5">
      <c r="A27" s="9" t="s">
        <v>46</v>
      </c>
      <c r="B27" s="10" t="s">
        <v>47</v>
      </c>
      <c r="C27" s="11">
        <v>20000</v>
      </c>
      <c r="D27" s="11">
        <v>14700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0"/>
        <v>20000</v>
      </c>
    </row>
    <row r="28" spans="1:13" ht="25.5">
      <c r="A28" s="5" t="s">
        <v>48</v>
      </c>
      <c r="B28" s="6" t="s">
        <v>49</v>
      </c>
      <c r="C28" s="7">
        <v>40000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0"/>
        <v>40000</v>
      </c>
    </row>
    <row r="29" spans="1:13" ht="12.75">
      <c r="A29" s="9" t="s">
        <v>50</v>
      </c>
      <c r="B29" s="10" t="s">
        <v>51</v>
      </c>
      <c r="C29" s="11">
        <v>40000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0"/>
        <v>40000</v>
      </c>
    </row>
    <row r="30" spans="1:13" ht="25.5">
      <c r="A30" s="5" t="s">
        <v>52</v>
      </c>
      <c r="B30" s="6" t="s">
        <v>53</v>
      </c>
      <c r="C30" s="7">
        <v>5000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0"/>
        <v>5000</v>
      </c>
    </row>
    <row r="31" spans="1:13" ht="25.5">
      <c r="A31" s="9" t="s">
        <v>54</v>
      </c>
      <c r="B31" s="10" t="s">
        <v>55</v>
      </c>
      <c r="C31" s="11">
        <v>5000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0"/>
        <v>5000</v>
      </c>
    </row>
    <row r="32" spans="1:13" ht="12.75">
      <c r="A32" s="5" t="s">
        <v>56</v>
      </c>
      <c r="B32" s="6" t="s">
        <v>57</v>
      </c>
      <c r="C32" s="7">
        <v>40000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f t="shared" si="0"/>
        <v>40000</v>
      </c>
    </row>
    <row r="33" spans="1:13" ht="12.75">
      <c r="A33" s="9" t="s">
        <v>58</v>
      </c>
      <c r="B33" s="13" t="s">
        <v>59</v>
      </c>
      <c r="C33" s="11">
        <v>40000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2">
        <f t="shared" si="0"/>
        <v>40000</v>
      </c>
    </row>
    <row r="34" spans="1:13" ht="12.75">
      <c r="A34" s="22" t="s">
        <v>60</v>
      </c>
      <c r="B34" s="23"/>
      <c r="C34" s="8">
        <v>300800</v>
      </c>
      <c r="D34" s="8">
        <v>44000</v>
      </c>
      <c r="E34" s="8">
        <v>143000</v>
      </c>
      <c r="F34" s="8">
        <v>116896</v>
      </c>
      <c r="G34" s="8">
        <v>0</v>
      </c>
      <c r="H34" s="8">
        <v>0</v>
      </c>
      <c r="I34" s="8">
        <v>0</v>
      </c>
      <c r="J34" s="8">
        <v>116896</v>
      </c>
      <c r="K34" s="8">
        <v>116896</v>
      </c>
      <c r="L34" s="8">
        <v>116896</v>
      </c>
      <c r="M34" s="8">
        <f t="shared" si="0"/>
        <v>417696</v>
      </c>
    </row>
    <row r="35" spans="1:13" ht="12.75">
      <c r="A35" s="22" t="s">
        <v>61</v>
      </c>
      <c r="B35" s="23"/>
      <c r="C35" s="8">
        <v>55500</v>
      </c>
      <c r="D35" s="8">
        <v>0</v>
      </c>
      <c r="E35" s="8">
        <v>0</v>
      </c>
      <c r="F35" s="8">
        <v>0</v>
      </c>
      <c r="G35" s="8">
        <v>-3574300</v>
      </c>
      <c r="H35" s="8">
        <v>0</v>
      </c>
      <c r="I35" s="8">
        <v>0</v>
      </c>
      <c r="J35" s="8">
        <v>3574300</v>
      </c>
      <c r="K35" s="8">
        <v>0</v>
      </c>
      <c r="L35" s="8">
        <v>0</v>
      </c>
      <c r="M35" s="8">
        <f t="shared" si="0"/>
        <v>55500</v>
      </c>
    </row>
    <row r="36" spans="1:13" ht="12.75">
      <c r="A36" s="9" t="s">
        <v>62</v>
      </c>
      <c r="B36" s="13" t="s">
        <v>63</v>
      </c>
      <c r="C36" s="11">
        <v>31500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2">
        <f t="shared" si="0"/>
        <v>31500</v>
      </c>
    </row>
    <row r="37" spans="1:13" ht="12.75">
      <c r="A37" s="22" t="s">
        <v>64</v>
      </c>
      <c r="B37" s="23"/>
      <c r="C37" s="8">
        <v>24000</v>
      </c>
      <c r="D37" s="8">
        <v>0</v>
      </c>
      <c r="E37" s="8">
        <v>0</v>
      </c>
      <c r="F37" s="8">
        <v>0</v>
      </c>
      <c r="G37" s="8">
        <v>-3574300</v>
      </c>
      <c r="H37" s="8">
        <v>0</v>
      </c>
      <c r="I37" s="8">
        <v>0</v>
      </c>
      <c r="J37" s="8">
        <v>3574300</v>
      </c>
      <c r="K37" s="8">
        <v>0</v>
      </c>
      <c r="L37" s="8">
        <v>0</v>
      </c>
      <c r="M37" s="8">
        <f t="shared" si="0"/>
        <v>24000</v>
      </c>
    </row>
    <row r="38" spans="1:13" ht="38.25">
      <c r="A38" s="9" t="s">
        <v>65</v>
      </c>
      <c r="B38" s="10" t="s">
        <v>66</v>
      </c>
      <c r="C38" s="11">
        <v>0</v>
      </c>
      <c r="D38" s="11">
        <v>0</v>
      </c>
      <c r="E38" s="11">
        <v>0</v>
      </c>
      <c r="F38" s="11">
        <v>0</v>
      </c>
      <c r="G38" s="11">
        <v>-3574300</v>
      </c>
      <c r="H38" s="11">
        <v>0</v>
      </c>
      <c r="I38" s="11">
        <v>0</v>
      </c>
      <c r="J38" s="11">
        <v>3574300</v>
      </c>
      <c r="K38" s="11">
        <v>0</v>
      </c>
      <c r="L38" s="11">
        <v>0</v>
      </c>
      <c r="M38" s="12">
        <f t="shared" si="0"/>
        <v>0</v>
      </c>
    </row>
    <row r="39" spans="1:13" ht="12.75">
      <c r="A39" s="9" t="s">
        <v>67</v>
      </c>
      <c r="B39" s="13" t="s">
        <v>68</v>
      </c>
      <c r="C39" s="11">
        <v>24000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0"/>
        <v>24000</v>
      </c>
    </row>
    <row r="40" spans="1:13" ht="12.75">
      <c r="A40" s="22" t="s">
        <v>69</v>
      </c>
      <c r="B40" s="23"/>
      <c r="C40" s="8">
        <v>356300</v>
      </c>
      <c r="D40" s="8">
        <v>44000</v>
      </c>
      <c r="E40" s="8">
        <v>143000</v>
      </c>
      <c r="F40" s="8">
        <v>116896</v>
      </c>
      <c r="G40" s="8">
        <v>-3574300</v>
      </c>
      <c r="H40" s="8">
        <v>0</v>
      </c>
      <c r="I40" s="8">
        <v>0</v>
      </c>
      <c r="J40" s="8">
        <v>3691196</v>
      </c>
      <c r="K40" s="8">
        <v>116896</v>
      </c>
      <c r="L40" s="8">
        <v>116896</v>
      </c>
      <c r="M40" s="8">
        <f t="shared" si="0"/>
        <v>473196</v>
      </c>
    </row>
    <row r="42" ht="12.75">
      <c r="M42" s="14"/>
    </row>
    <row r="43" spans="2:9" ht="12.75">
      <c r="B43" s="15" t="s">
        <v>70</v>
      </c>
      <c r="I43" s="15" t="s">
        <v>71</v>
      </c>
    </row>
  </sheetData>
  <mergeCells count="23">
    <mergeCell ref="A4:M4"/>
    <mergeCell ref="A5:M5"/>
    <mergeCell ref="A7:A10"/>
    <mergeCell ref="B7:B10"/>
    <mergeCell ref="C7:E7"/>
    <mergeCell ref="C8:C10"/>
    <mergeCell ref="D9:D10"/>
    <mergeCell ref="D8:E8"/>
    <mergeCell ref="E9:E10"/>
    <mergeCell ref="F7:L7"/>
    <mergeCell ref="F8:F10"/>
    <mergeCell ref="G8:G10"/>
    <mergeCell ref="H8:I8"/>
    <mergeCell ref="H9:H10"/>
    <mergeCell ref="I9:I10"/>
    <mergeCell ref="J8:J10"/>
    <mergeCell ref="K9:K10"/>
    <mergeCell ref="K8:L8"/>
    <mergeCell ref="M7:M10"/>
    <mergeCell ref="A37:B37"/>
    <mergeCell ref="A40:B40"/>
    <mergeCell ref="A34:B34"/>
    <mergeCell ref="A35:B35"/>
  </mergeCells>
  <printOptions/>
  <pageMargins left="0.196850393700787" right="0.196850393700787" top="0.393700787401575" bottom="0.19685039370078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31">
      <selection activeCell="B44" sqref="B44"/>
    </sheetView>
  </sheetViews>
  <sheetFormatPr defaultColWidth="9.00390625" defaultRowHeight="12.75"/>
  <cols>
    <col min="1" max="1" width="14.125" style="1" customWidth="1"/>
    <col min="2" max="2" width="60.25390625" style="1" customWidth="1"/>
    <col min="3" max="3" width="9.875" style="1" bestFit="1" customWidth="1"/>
    <col min="4" max="4" width="9.375" style="1" bestFit="1" customWidth="1"/>
    <col min="5" max="5" width="11.00390625" style="1" customWidth="1"/>
    <col min="6" max="6" width="9.875" style="1" bestFit="1" customWidth="1"/>
    <col min="7" max="7" width="11.875" style="1" bestFit="1" customWidth="1"/>
    <col min="8" max="8" width="7.875" style="1" customWidth="1"/>
    <col min="9" max="9" width="11.00390625" style="1" customWidth="1"/>
    <col min="10" max="10" width="11.25390625" style="1" bestFit="1" customWidth="1"/>
    <col min="11" max="11" width="9.875" style="1" bestFit="1" customWidth="1"/>
    <col min="12" max="12" width="17.375" style="1" customWidth="1"/>
    <col min="13" max="13" width="9.875" style="1" bestFit="1" customWidth="1"/>
    <col min="14" max="16384" width="9.125" style="1" customWidth="1"/>
  </cols>
  <sheetData>
    <row r="1" ht="12.75">
      <c r="K1" s="1" t="s">
        <v>76</v>
      </c>
    </row>
    <row r="2" ht="12.75">
      <c r="K2" s="1" t="s">
        <v>72</v>
      </c>
    </row>
    <row r="3" ht="12.75">
      <c r="K3" s="1" t="s">
        <v>75</v>
      </c>
    </row>
    <row r="4" spans="1:13" ht="12.75">
      <c r="A4" s="26" t="s">
        <v>77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26" t="s">
        <v>78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ht="12.75">
      <c r="M6" s="2" t="s">
        <v>74</v>
      </c>
    </row>
    <row r="7" spans="1:13" ht="12.75">
      <c r="A7" s="28" t="s">
        <v>79</v>
      </c>
      <c r="B7" s="24" t="s">
        <v>80</v>
      </c>
      <c r="C7" s="24" t="s">
        <v>4</v>
      </c>
      <c r="D7" s="24"/>
      <c r="E7" s="24"/>
      <c r="F7" s="24" t="s">
        <v>9</v>
      </c>
      <c r="G7" s="24"/>
      <c r="H7" s="24"/>
      <c r="I7" s="24"/>
      <c r="J7" s="24"/>
      <c r="K7" s="24"/>
      <c r="L7" s="24"/>
      <c r="M7" s="25" t="s">
        <v>14</v>
      </c>
    </row>
    <row r="8" spans="1:13" ht="18" customHeight="1">
      <c r="A8" s="28"/>
      <c r="B8" s="24"/>
      <c r="C8" s="24" t="s">
        <v>5</v>
      </c>
      <c r="D8" s="24" t="s">
        <v>6</v>
      </c>
      <c r="E8" s="24"/>
      <c r="F8" s="24" t="s">
        <v>5</v>
      </c>
      <c r="G8" s="24" t="s">
        <v>10</v>
      </c>
      <c r="H8" s="24" t="s">
        <v>6</v>
      </c>
      <c r="I8" s="24"/>
      <c r="J8" s="24" t="s">
        <v>11</v>
      </c>
      <c r="K8" s="24" t="s">
        <v>6</v>
      </c>
      <c r="L8" s="24"/>
      <c r="M8" s="24"/>
    </row>
    <row r="9" spans="1:13" ht="12.75">
      <c r="A9" s="28" t="s">
        <v>2</v>
      </c>
      <c r="B9" s="24" t="s">
        <v>3</v>
      </c>
      <c r="C9" s="24"/>
      <c r="D9" s="24" t="s">
        <v>7</v>
      </c>
      <c r="E9" s="24" t="s">
        <v>8</v>
      </c>
      <c r="F9" s="24"/>
      <c r="G9" s="24"/>
      <c r="H9" s="24" t="s">
        <v>7</v>
      </c>
      <c r="I9" s="24" t="s">
        <v>8</v>
      </c>
      <c r="J9" s="24"/>
      <c r="K9" s="24" t="s">
        <v>12</v>
      </c>
      <c r="L9" s="4" t="s">
        <v>6</v>
      </c>
      <c r="M9" s="24"/>
    </row>
    <row r="10" spans="1:13" ht="5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3" t="s">
        <v>13</v>
      </c>
      <c r="M10" s="24"/>
    </row>
    <row r="11" spans="1:13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21" t="s">
        <v>15</v>
      </c>
    </row>
    <row r="12" spans="1:13" ht="12.75">
      <c r="A12" s="29" t="s">
        <v>81</v>
      </c>
      <c r="B12" s="6" t="s">
        <v>82</v>
      </c>
      <c r="C12" s="7">
        <v>78000</v>
      </c>
      <c r="D12" s="7">
        <v>0</v>
      </c>
      <c r="E12" s="7">
        <v>0</v>
      </c>
      <c r="F12" s="7">
        <v>97000</v>
      </c>
      <c r="G12" s="7">
        <v>0</v>
      </c>
      <c r="H12" s="7">
        <v>0</v>
      </c>
      <c r="I12" s="7">
        <v>0</v>
      </c>
      <c r="J12" s="7">
        <v>97000</v>
      </c>
      <c r="K12" s="7">
        <v>97000</v>
      </c>
      <c r="L12" s="7">
        <v>97000</v>
      </c>
      <c r="M12" s="8">
        <f aca="true" t="shared" si="0" ref="M12:M46">C12+F12</f>
        <v>175000</v>
      </c>
    </row>
    <row r="13" spans="1:13" ht="12.75">
      <c r="A13" s="30" t="s">
        <v>16</v>
      </c>
      <c r="B13" s="6" t="s">
        <v>17</v>
      </c>
      <c r="C13" s="7">
        <v>3000</v>
      </c>
      <c r="D13" s="7">
        <v>0</v>
      </c>
      <c r="E13" s="7">
        <v>0</v>
      </c>
      <c r="F13" s="7">
        <v>97000</v>
      </c>
      <c r="G13" s="7">
        <v>0</v>
      </c>
      <c r="H13" s="7">
        <v>0</v>
      </c>
      <c r="I13" s="7">
        <v>0</v>
      </c>
      <c r="J13" s="7">
        <v>97000</v>
      </c>
      <c r="K13" s="7">
        <v>97000</v>
      </c>
      <c r="L13" s="7">
        <v>97000</v>
      </c>
      <c r="M13" s="8">
        <f t="shared" si="0"/>
        <v>100000</v>
      </c>
    </row>
    <row r="14" spans="1:13" ht="12.75">
      <c r="A14" s="31" t="s">
        <v>18</v>
      </c>
      <c r="B14" s="10" t="s">
        <v>19</v>
      </c>
      <c r="C14" s="11">
        <v>3000</v>
      </c>
      <c r="D14" s="11">
        <v>0</v>
      </c>
      <c r="E14" s="11">
        <v>0</v>
      </c>
      <c r="F14" s="11">
        <v>97000</v>
      </c>
      <c r="G14" s="11">
        <v>0</v>
      </c>
      <c r="H14" s="11">
        <v>0</v>
      </c>
      <c r="I14" s="11">
        <v>0</v>
      </c>
      <c r="J14" s="11">
        <v>97000</v>
      </c>
      <c r="K14" s="11">
        <v>97000</v>
      </c>
      <c r="L14" s="11">
        <v>97000</v>
      </c>
      <c r="M14" s="12">
        <f t="shared" si="0"/>
        <v>100000</v>
      </c>
    </row>
    <row r="15" spans="1:13" ht="12.75">
      <c r="A15" s="30" t="s">
        <v>38</v>
      </c>
      <c r="B15" s="6" t="s">
        <v>39</v>
      </c>
      <c r="C15" s="7">
        <v>10000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8">
        <f t="shared" si="0"/>
        <v>10000</v>
      </c>
    </row>
    <row r="16" spans="1:13" ht="12.75">
      <c r="A16" s="31" t="s">
        <v>40</v>
      </c>
      <c r="B16" s="10" t="s">
        <v>41</v>
      </c>
      <c r="C16" s="11">
        <v>10000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2">
        <f t="shared" si="0"/>
        <v>10000</v>
      </c>
    </row>
    <row r="17" spans="1:13" ht="12.75">
      <c r="A17" s="30" t="s">
        <v>48</v>
      </c>
      <c r="B17" s="6" t="s">
        <v>49</v>
      </c>
      <c r="C17" s="7">
        <v>40000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f t="shared" si="0"/>
        <v>40000</v>
      </c>
    </row>
    <row r="18" spans="1:13" ht="12.75">
      <c r="A18" s="31" t="s">
        <v>50</v>
      </c>
      <c r="B18" s="10" t="s">
        <v>51</v>
      </c>
      <c r="C18" s="11">
        <v>40000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2">
        <f t="shared" si="0"/>
        <v>40000</v>
      </c>
    </row>
    <row r="19" spans="1:13" ht="12.75">
      <c r="A19" s="30" t="s">
        <v>56</v>
      </c>
      <c r="B19" s="6" t="s">
        <v>57</v>
      </c>
      <c r="C19" s="7">
        <v>25000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8">
        <f t="shared" si="0"/>
        <v>25000</v>
      </c>
    </row>
    <row r="20" spans="1:13" ht="12.75">
      <c r="A20" s="31" t="s">
        <v>58</v>
      </c>
      <c r="B20" s="10" t="s">
        <v>59</v>
      </c>
      <c r="C20" s="11">
        <v>25000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2">
        <f t="shared" si="0"/>
        <v>25000</v>
      </c>
    </row>
    <row r="21" spans="1:13" ht="12.75">
      <c r="A21" s="29" t="s">
        <v>83</v>
      </c>
      <c r="B21" s="6" t="s">
        <v>84</v>
      </c>
      <c r="C21" s="7">
        <v>43000</v>
      </c>
      <c r="D21" s="7">
        <v>44000</v>
      </c>
      <c r="E21" s="7">
        <v>-40000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f t="shared" si="0"/>
        <v>43000</v>
      </c>
    </row>
    <row r="22" spans="1:13" ht="12.75">
      <c r="A22" s="30" t="s">
        <v>28</v>
      </c>
      <c r="B22" s="6" t="s">
        <v>29</v>
      </c>
      <c r="C22" s="7">
        <v>3000</v>
      </c>
      <c r="D22" s="7">
        <v>29300</v>
      </c>
      <c r="E22" s="7">
        <v>-40000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8">
        <f t="shared" si="0"/>
        <v>3000</v>
      </c>
    </row>
    <row r="23" spans="1:13" ht="12.75">
      <c r="A23" s="31" t="s">
        <v>30</v>
      </c>
      <c r="B23" s="10" t="s">
        <v>31</v>
      </c>
      <c r="C23" s="11">
        <v>3000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0"/>
        <v>3000</v>
      </c>
    </row>
    <row r="24" spans="1:13" ht="25.5">
      <c r="A24" s="31" t="s">
        <v>32</v>
      </c>
      <c r="B24" s="10" t="s">
        <v>33</v>
      </c>
      <c r="C24" s="11">
        <v>0</v>
      </c>
      <c r="D24" s="11">
        <v>29300</v>
      </c>
      <c r="E24" s="11">
        <v>-40000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2">
        <f t="shared" si="0"/>
        <v>0</v>
      </c>
    </row>
    <row r="25" spans="1:13" ht="12.75">
      <c r="A25" s="30" t="s">
        <v>42</v>
      </c>
      <c r="B25" s="6" t="s">
        <v>43</v>
      </c>
      <c r="C25" s="7">
        <v>20000</v>
      </c>
      <c r="D25" s="7">
        <v>14700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8">
        <f t="shared" si="0"/>
        <v>20000</v>
      </c>
    </row>
    <row r="26" spans="1:13" ht="25.5">
      <c r="A26" s="31" t="s">
        <v>44</v>
      </c>
      <c r="B26" s="10" t="s">
        <v>45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2">
        <f t="shared" si="0"/>
        <v>0</v>
      </c>
    </row>
    <row r="27" spans="1:13" ht="25.5">
      <c r="A27" s="31" t="s">
        <v>46</v>
      </c>
      <c r="B27" s="10" t="s">
        <v>47</v>
      </c>
      <c r="C27" s="11">
        <v>20000</v>
      </c>
      <c r="D27" s="11">
        <v>14700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2">
        <f t="shared" si="0"/>
        <v>20000</v>
      </c>
    </row>
    <row r="28" spans="1:13" ht="25.5">
      <c r="A28" s="30" t="s">
        <v>52</v>
      </c>
      <c r="B28" s="6" t="s">
        <v>53</v>
      </c>
      <c r="C28" s="7">
        <v>5000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f t="shared" si="0"/>
        <v>5000</v>
      </c>
    </row>
    <row r="29" spans="1:13" ht="12.75">
      <c r="A29" s="31" t="s">
        <v>54</v>
      </c>
      <c r="B29" s="10" t="s">
        <v>55</v>
      </c>
      <c r="C29" s="11">
        <v>5000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2">
        <f t="shared" si="0"/>
        <v>5000</v>
      </c>
    </row>
    <row r="30" spans="1:13" ht="12.75">
      <c r="A30" s="30" t="s">
        <v>56</v>
      </c>
      <c r="B30" s="6" t="s">
        <v>57</v>
      </c>
      <c r="C30" s="7">
        <v>15000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f t="shared" si="0"/>
        <v>15000</v>
      </c>
    </row>
    <row r="31" spans="1:13" ht="12.75">
      <c r="A31" s="31" t="s">
        <v>58</v>
      </c>
      <c r="B31" s="10" t="s">
        <v>59</v>
      </c>
      <c r="C31" s="11">
        <v>15000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>
        <f t="shared" si="0"/>
        <v>15000</v>
      </c>
    </row>
    <row r="32" spans="1:13" ht="12.75">
      <c r="A32" s="29" t="s">
        <v>85</v>
      </c>
      <c r="B32" s="6" t="s">
        <v>86</v>
      </c>
      <c r="C32" s="7">
        <v>-8200</v>
      </c>
      <c r="D32" s="7">
        <v>0</v>
      </c>
      <c r="E32" s="7">
        <v>0</v>
      </c>
      <c r="F32" s="7">
        <v>8200</v>
      </c>
      <c r="G32" s="7">
        <v>0</v>
      </c>
      <c r="H32" s="7">
        <v>0</v>
      </c>
      <c r="I32" s="7">
        <v>0</v>
      </c>
      <c r="J32" s="7">
        <v>8200</v>
      </c>
      <c r="K32" s="7">
        <v>8200</v>
      </c>
      <c r="L32" s="7">
        <v>8200</v>
      </c>
      <c r="M32" s="8">
        <f t="shared" si="0"/>
        <v>0</v>
      </c>
    </row>
    <row r="33" spans="1:13" ht="12.75">
      <c r="A33" s="30" t="s">
        <v>20</v>
      </c>
      <c r="B33" s="6" t="s">
        <v>21</v>
      </c>
      <c r="C33" s="7">
        <v>-8200</v>
      </c>
      <c r="D33" s="7">
        <v>0</v>
      </c>
      <c r="E33" s="7">
        <v>0</v>
      </c>
      <c r="F33" s="7">
        <v>8200</v>
      </c>
      <c r="G33" s="7">
        <v>0</v>
      </c>
      <c r="H33" s="7">
        <v>0</v>
      </c>
      <c r="I33" s="7">
        <v>0</v>
      </c>
      <c r="J33" s="7">
        <v>8200</v>
      </c>
      <c r="K33" s="7">
        <v>8200</v>
      </c>
      <c r="L33" s="7">
        <v>8200</v>
      </c>
      <c r="M33" s="8">
        <f t="shared" si="0"/>
        <v>0</v>
      </c>
    </row>
    <row r="34" spans="1:13" ht="12.75">
      <c r="A34" s="31" t="s">
        <v>22</v>
      </c>
      <c r="B34" s="10" t="s">
        <v>23</v>
      </c>
      <c r="C34" s="11">
        <v>-8200</v>
      </c>
      <c r="D34" s="11">
        <v>0</v>
      </c>
      <c r="E34" s="11">
        <v>0</v>
      </c>
      <c r="F34" s="11">
        <v>8200</v>
      </c>
      <c r="G34" s="11">
        <v>0</v>
      </c>
      <c r="H34" s="11">
        <v>0</v>
      </c>
      <c r="I34" s="11">
        <v>0</v>
      </c>
      <c r="J34" s="11">
        <v>8200</v>
      </c>
      <c r="K34" s="11">
        <v>8200</v>
      </c>
      <c r="L34" s="11">
        <v>8200</v>
      </c>
      <c r="M34" s="12">
        <f t="shared" si="0"/>
        <v>0</v>
      </c>
    </row>
    <row r="35" spans="1:13" ht="12.75">
      <c r="A35" s="29" t="s">
        <v>87</v>
      </c>
      <c r="B35" s="6" t="s">
        <v>88</v>
      </c>
      <c r="C35" s="7">
        <v>183000</v>
      </c>
      <c r="D35" s="7">
        <v>0</v>
      </c>
      <c r="E35" s="7">
        <v>183000</v>
      </c>
      <c r="F35" s="7">
        <v>11696</v>
      </c>
      <c r="G35" s="7">
        <v>0</v>
      </c>
      <c r="H35" s="7">
        <v>0</v>
      </c>
      <c r="I35" s="7">
        <v>0</v>
      </c>
      <c r="J35" s="7">
        <v>11696</v>
      </c>
      <c r="K35" s="7">
        <v>11696</v>
      </c>
      <c r="L35" s="7">
        <v>11696</v>
      </c>
      <c r="M35" s="8">
        <f t="shared" si="0"/>
        <v>194696</v>
      </c>
    </row>
    <row r="36" spans="1:13" ht="12.75">
      <c r="A36" s="30" t="s">
        <v>24</v>
      </c>
      <c r="B36" s="6" t="s">
        <v>25</v>
      </c>
      <c r="C36" s="7">
        <v>183000</v>
      </c>
      <c r="D36" s="7">
        <v>0</v>
      </c>
      <c r="E36" s="7">
        <v>183000</v>
      </c>
      <c r="F36" s="7">
        <v>11696</v>
      </c>
      <c r="G36" s="7">
        <v>0</v>
      </c>
      <c r="H36" s="7">
        <v>0</v>
      </c>
      <c r="I36" s="7">
        <v>0</v>
      </c>
      <c r="J36" s="7">
        <v>11696</v>
      </c>
      <c r="K36" s="7">
        <v>11696</v>
      </c>
      <c r="L36" s="7">
        <v>11696</v>
      </c>
      <c r="M36" s="8">
        <f t="shared" si="0"/>
        <v>194696</v>
      </c>
    </row>
    <row r="37" spans="1:13" ht="12.75">
      <c r="A37" s="31" t="s">
        <v>26</v>
      </c>
      <c r="B37" s="10" t="s">
        <v>27</v>
      </c>
      <c r="C37" s="11">
        <v>183000</v>
      </c>
      <c r="D37" s="11">
        <v>0</v>
      </c>
      <c r="E37" s="11">
        <v>183000</v>
      </c>
      <c r="F37" s="11">
        <v>11696</v>
      </c>
      <c r="G37" s="11">
        <v>0</v>
      </c>
      <c r="H37" s="11">
        <v>0</v>
      </c>
      <c r="I37" s="11">
        <v>0</v>
      </c>
      <c r="J37" s="11">
        <v>11696</v>
      </c>
      <c r="K37" s="11">
        <v>11696</v>
      </c>
      <c r="L37" s="11">
        <v>11696</v>
      </c>
      <c r="M37" s="12">
        <f t="shared" si="0"/>
        <v>194696</v>
      </c>
    </row>
    <row r="38" spans="1:13" ht="12.75">
      <c r="A38" s="29" t="s">
        <v>89</v>
      </c>
      <c r="B38" s="6" t="s">
        <v>90</v>
      </c>
      <c r="C38" s="7">
        <v>5000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f t="shared" si="0"/>
        <v>5000</v>
      </c>
    </row>
    <row r="39" spans="1:13" ht="12.75">
      <c r="A39" s="30" t="s">
        <v>34</v>
      </c>
      <c r="B39" s="6" t="s">
        <v>35</v>
      </c>
      <c r="C39" s="7">
        <v>5000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f t="shared" si="0"/>
        <v>5000</v>
      </c>
    </row>
    <row r="40" spans="1:13" ht="12.75">
      <c r="A40" s="31" t="s">
        <v>36</v>
      </c>
      <c r="B40" s="10" t="s">
        <v>37</v>
      </c>
      <c r="C40" s="11">
        <v>5000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2">
        <f t="shared" si="0"/>
        <v>5000</v>
      </c>
    </row>
    <row r="41" spans="1:13" ht="25.5">
      <c r="A41" s="29" t="s">
        <v>91</v>
      </c>
      <c r="B41" s="6" t="s">
        <v>92</v>
      </c>
      <c r="C41" s="7">
        <v>55500</v>
      </c>
      <c r="D41" s="7">
        <v>0</v>
      </c>
      <c r="E41" s="7">
        <v>0</v>
      </c>
      <c r="F41" s="7">
        <v>0</v>
      </c>
      <c r="G41" s="7">
        <v>-3574300</v>
      </c>
      <c r="H41" s="7">
        <v>0</v>
      </c>
      <c r="I41" s="7">
        <v>0</v>
      </c>
      <c r="J41" s="7">
        <v>3574300</v>
      </c>
      <c r="K41" s="7">
        <v>0</v>
      </c>
      <c r="L41" s="7">
        <v>0</v>
      </c>
      <c r="M41" s="8">
        <f t="shared" si="0"/>
        <v>55500</v>
      </c>
    </row>
    <row r="42" spans="1:13" ht="12.75">
      <c r="A42" s="30" t="s">
        <v>56</v>
      </c>
      <c r="B42" s="6" t="s">
        <v>57</v>
      </c>
      <c r="C42" s="7">
        <v>55500</v>
      </c>
      <c r="D42" s="7">
        <v>0</v>
      </c>
      <c r="E42" s="7">
        <v>0</v>
      </c>
      <c r="F42" s="7">
        <v>0</v>
      </c>
      <c r="G42" s="7">
        <v>-3574300</v>
      </c>
      <c r="H42" s="7">
        <v>0</v>
      </c>
      <c r="I42" s="7">
        <v>0</v>
      </c>
      <c r="J42" s="7">
        <v>3574300</v>
      </c>
      <c r="K42" s="7">
        <v>0</v>
      </c>
      <c r="L42" s="7">
        <v>0</v>
      </c>
      <c r="M42" s="8">
        <f t="shared" si="0"/>
        <v>55500</v>
      </c>
    </row>
    <row r="43" spans="1:13" ht="12.75">
      <c r="A43" s="31" t="s">
        <v>62</v>
      </c>
      <c r="B43" s="10" t="s">
        <v>63</v>
      </c>
      <c r="C43" s="11">
        <v>31500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2">
        <f t="shared" si="0"/>
        <v>31500</v>
      </c>
    </row>
    <row r="44" spans="1:13" ht="38.25">
      <c r="A44" s="31" t="s">
        <v>65</v>
      </c>
      <c r="B44" s="10" t="s">
        <v>66</v>
      </c>
      <c r="C44" s="11">
        <v>0</v>
      </c>
      <c r="D44" s="11">
        <v>0</v>
      </c>
      <c r="E44" s="11">
        <v>0</v>
      </c>
      <c r="F44" s="11">
        <v>0</v>
      </c>
      <c r="G44" s="11">
        <v>-3574300</v>
      </c>
      <c r="H44" s="11">
        <v>0</v>
      </c>
      <c r="I44" s="11">
        <v>0</v>
      </c>
      <c r="J44" s="11">
        <v>3574300</v>
      </c>
      <c r="K44" s="11">
        <v>0</v>
      </c>
      <c r="L44" s="11">
        <v>0</v>
      </c>
      <c r="M44" s="12">
        <f t="shared" si="0"/>
        <v>0</v>
      </c>
    </row>
    <row r="45" spans="1:13" ht="12.75">
      <c r="A45" s="31" t="s">
        <v>67</v>
      </c>
      <c r="B45" s="13" t="s">
        <v>68</v>
      </c>
      <c r="C45" s="11">
        <v>24000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2">
        <f t="shared" si="0"/>
        <v>24000</v>
      </c>
    </row>
    <row r="46" spans="1:13" ht="12.75">
      <c r="A46" s="32" t="s">
        <v>69</v>
      </c>
      <c r="B46" s="32"/>
      <c r="C46" s="33">
        <v>356300</v>
      </c>
      <c r="D46" s="33">
        <v>44000</v>
      </c>
      <c r="E46" s="33">
        <v>143000</v>
      </c>
      <c r="F46" s="33">
        <v>116896</v>
      </c>
      <c r="G46" s="33">
        <v>-3574300</v>
      </c>
      <c r="H46" s="33">
        <v>0</v>
      </c>
      <c r="I46" s="33">
        <v>0</v>
      </c>
      <c r="J46" s="33">
        <v>3691196</v>
      </c>
      <c r="K46" s="33">
        <v>116896</v>
      </c>
      <c r="L46" s="33">
        <v>116896</v>
      </c>
      <c r="M46" s="33">
        <f t="shared" si="0"/>
        <v>473196</v>
      </c>
    </row>
    <row r="49" spans="2:9" ht="12.75">
      <c r="B49" s="15" t="s">
        <v>70</v>
      </c>
      <c r="I49" s="15" t="s">
        <v>71</v>
      </c>
    </row>
  </sheetData>
  <mergeCells count="21">
    <mergeCell ref="J8:J10"/>
    <mergeCell ref="K9:K10"/>
    <mergeCell ref="K8:L8"/>
    <mergeCell ref="M7:M10"/>
    <mergeCell ref="A9:A10"/>
    <mergeCell ref="B9:B10"/>
    <mergeCell ref="C7:E7"/>
    <mergeCell ref="C8:C10"/>
    <mergeCell ref="D9:D10"/>
    <mergeCell ref="D8:E8"/>
    <mergeCell ref="E9:E10"/>
    <mergeCell ref="A4:M4"/>
    <mergeCell ref="A5:M5"/>
    <mergeCell ref="A7:A8"/>
    <mergeCell ref="B7:B8"/>
    <mergeCell ref="F7:L7"/>
    <mergeCell ref="F8:F10"/>
    <mergeCell ref="G8:G10"/>
    <mergeCell ref="H8:I8"/>
    <mergeCell ref="H9:H10"/>
    <mergeCell ref="I9:I10"/>
  </mergeCells>
  <printOptions/>
  <pageMargins left="0.1968503937007874" right="0.2755905511811024" top="0.3937007874015748" bottom="0.1968503937007874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="75" zoomScaleNormal="75" workbookViewId="0" topLeftCell="A3">
      <selection activeCell="J10" sqref="J10"/>
    </sheetView>
  </sheetViews>
  <sheetFormatPr defaultColWidth="9.00390625" defaultRowHeight="12.75"/>
  <cols>
    <col min="1" max="1" width="14.00390625" style="34" customWidth="1"/>
    <col min="2" max="2" width="26.625" style="34" customWidth="1"/>
    <col min="3" max="3" width="34.125" style="34" hidden="1" customWidth="1"/>
    <col min="4" max="4" width="18.25390625" style="34" customWidth="1"/>
    <col min="5" max="5" width="19.625" style="34" customWidth="1"/>
    <col min="6" max="6" width="16.875" style="34" hidden="1" customWidth="1"/>
    <col min="7" max="7" width="20.625" style="34" customWidth="1"/>
    <col min="8" max="8" width="15.00390625" style="34" customWidth="1"/>
    <col min="9" max="16384" width="9.00390625" style="34" customWidth="1"/>
  </cols>
  <sheetData>
    <row r="1" ht="15.75" hidden="1">
      <c r="H1" s="35" t="s">
        <v>93</v>
      </c>
    </row>
    <row r="2" ht="15.75" hidden="1">
      <c r="H2" s="36" t="s">
        <v>93</v>
      </c>
    </row>
    <row r="3" ht="15.75">
      <c r="G3" s="34" t="s">
        <v>94</v>
      </c>
    </row>
    <row r="4" ht="15.75">
      <c r="G4" s="34" t="s">
        <v>95</v>
      </c>
    </row>
    <row r="5" ht="15.75">
      <c r="G5" s="37" t="s">
        <v>75</v>
      </c>
    </row>
    <row r="6" ht="22.5" customHeight="1">
      <c r="G6" s="37"/>
    </row>
    <row r="7" spans="1:8" ht="36" customHeight="1">
      <c r="A7" s="38" t="s">
        <v>96</v>
      </c>
      <c r="B7" s="38"/>
      <c r="C7" s="38"/>
      <c r="D7" s="38"/>
      <c r="E7" s="38"/>
      <c r="F7" s="38"/>
      <c r="G7" s="38"/>
      <c r="H7" s="38"/>
    </row>
    <row r="8" spans="1:8" ht="15.75">
      <c r="A8" s="39"/>
      <c r="B8" s="39"/>
      <c r="C8" s="39"/>
      <c r="D8" s="39"/>
      <c r="E8" s="39"/>
      <c r="F8" s="39"/>
      <c r="G8" s="39"/>
      <c r="H8" s="40" t="s">
        <v>74</v>
      </c>
    </row>
    <row r="9" spans="1:8" ht="15.75">
      <c r="A9" s="41" t="s">
        <v>97</v>
      </c>
      <c r="B9" s="42" t="s">
        <v>98</v>
      </c>
      <c r="C9" s="41" t="s">
        <v>99</v>
      </c>
      <c r="D9" s="41"/>
      <c r="E9" s="41"/>
      <c r="F9" s="41"/>
      <c r="G9" s="41"/>
      <c r="H9" s="43" t="s">
        <v>100</v>
      </c>
    </row>
    <row r="10" spans="1:8" ht="15.75">
      <c r="A10" s="41"/>
      <c r="B10" s="44"/>
      <c r="C10" s="45" t="s">
        <v>101</v>
      </c>
      <c r="D10" s="46"/>
      <c r="E10" s="46"/>
      <c r="F10" s="46"/>
      <c r="G10" s="47" t="s">
        <v>102</v>
      </c>
      <c r="H10" s="43"/>
    </row>
    <row r="11" spans="1:8" ht="32.25" customHeight="1">
      <c r="A11" s="41"/>
      <c r="B11" s="44"/>
      <c r="C11" s="48" t="s">
        <v>103</v>
      </c>
      <c r="D11" s="48" t="s">
        <v>104</v>
      </c>
      <c r="E11" s="42" t="s">
        <v>105</v>
      </c>
      <c r="F11" s="49"/>
      <c r="G11" s="50"/>
      <c r="H11" s="43"/>
    </row>
    <row r="12" spans="1:8" ht="31.5" customHeight="1">
      <c r="A12" s="41"/>
      <c r="B12" s="51"/>
      <c r="C12" s="48"/>
      <c r="D12" s="48"/>
      <c r="E12" s="51"/>
      <c r="F12" s="47"/>
      <c r="G12" s="52"/>
      <c r="H12" s="43"/>
    </row>
    <row r="13" spans="1:8" ht="15.75" hidden="1">
      <c r="A13" s="53">
        <v>17313301000</v>
      </c>
      <c r="B13" s="54" t="s">
        <v>106</v>
      </c>
      <c r="C13" s="55"/>
      <c r="D13" s="56"/>
      <c r="E13" s="56"/>
      <c r="F13" s="56"/>
      <c r="G13" s="56"/>
      <c r="H13" s="57">
        <f>SUM(C13:F13)+G13</f>
        <v>0</v>
      </c>
    </row>
    <row r="14" spans="1:8" ht="30" customHeight="1" hidden="1">
      <c r="A14" s="58">
        <v>17313300000</v>
      </c>
      <c r="B14" s="59" t="s">
        <v>107</v>
      </c>
      <c r="C14" s="60">
        <f>SUM(C13)</f>
        <v>0</v>
      </c>
      <c r="D14" s="60">
        <f>SUM(D13)</f>
        <v>0</v>
      </c>
      <c r="E14" s="60">
        <f>SUM(E13)</f>
        <v>0</v>
      </c>
      <c r="F14" s="60">
        <f>SUM(F13)</f>
        <v>0</v>
      </c>
      <c r="G14" s="60">
        <f>SUM(G13)</f>
        <v>0</v>
      </c>
      <c r="H14" s="57">
        <f>SUM(C14:F14)+G14</f>
        <v>0</v>
      </c>
    </row>
    <row r="15" spans="1:8" ht="15.75">
      <c r="A15" s="61">
        <v>17313501000</v>
      </c>
      <c r="B15" s="62" t="s">
        <v>108</v>
      </c>
      <c r="C15" s="63"/>
      <c r="D15" s="64">
        <v>24000</v>
      </c>
      <c r="E15" s="64"/>
      <c r="F15" s="65"/>
      <c r="G15" s="65"/>
      <c r="H15" s="57">
        <f aca="true" t="shared" si="0" ref="H15:H36">SUM(C15:G15)</f>
        <v>24000</v>
      </c>
    </row>
    <row r="16" spans="1:8" ht="15.75" hidden="1">
      <c r="A16" s="61">
        <v>17313502000</v>
      </c>
      <c r="B16" s="62" t="s">
        <v>109</v>
      </c>
      <c r="C16" s="63"/>
      <c r="D16" s="64"/>
      <c r="E16" s="64"/>
      <c r="F16" s="65"/>
      <c r="G16" s="65"/>
      <c r="H16" s="57">
        <f t="shared" si="0"/>
        <v>0</v>
      </c>
    </row>
    <row r="17" spans="1:8" ht="15.75" hidden="1">
      <c r="A17" s="61">
        <v>17313503000</v>
      </c>
      <c r="B17" s="54" t="s">
        <v>110</v>
      </c>
      <c r="C17" s="65"/>
      <c r="D17" s="64"/>
      <c r="E17" s="64"/>
      <c r="F17" s="65"/>
      <c r="G17" s="65"/>
      <c r="H17" s="57">
        <f t="shared" si="0"/>
        <v>0</v>
      </c>
    </row>
    <row r="18" spans="1:8" ht="15.75" hidden="1">
      <c r="A18" s="61">
        <v>17313504000</v>
      </c>
      <c r="B18" s="54" t="s">
        <v>111</v>
      </c>
      <c r="C18" s="65"/>
      <c r="D18" s="64"/>
      <c r="E18" s="64"/>
      <c r="F18" s="65"/>
      <c r="G18" s="65"/>
      <c r="H18" s="57">
        <f t="shared" si="0"/>
        <v>0</v>
      </c>
    </row>
    <row r="19" spans="1:8" ht="15.75" hidden="1">
      <c r="A19" s="61">
        <v>17313505000</v>
      </c>
      <c r="B19" s="54" t="s">
        <v>112</v>
      </c>
      <c r="C19" s="65"/>
      <c r="D19" s="64"/>
      <c r="E19" s="64"/>
      <c r="F19" s="65"/>
      <c r="G19" s="65"/>
      <c r="H19" s="57">
        <f t="shared" si="0"/>
        <v>0</v>
      </c>
    </row>
    <row r="20" spans="1:8" ht="15.75">
      <c r="A20" s="61">
        <v>17313506000</v>
      </c>
      <c r="B20" s="54" t="s">
        <v>113</v>
      </c>
      <c r="C20" s="65"/>
      <c r="D20" s="64"/>
      <c r="E20" s="64">
        <v>8500</v>
      </c>
      <c r="F20" s="65"/>
      <c r="G20" s="65"/>
      <c r="H20" s="57">
        <f t="shared" si="0"/>
        <v>8500</v>
      </c>
    </row>
    <row r="21" spans="1:8" ht="15.75" hidden="1">
      <c r="A21" s="61">
        <v>17313507000</v>
      </c>
      <c r="B21" s="54" t="s">
        <v>114</v>
      </c>
      <c r="C21" s="65"/>
      <c r="D21" s="64"/>
      <c r="E21" s="64"/>
      <c r="F21" s="65"/>
      <c r="G21" s="65"/>
      <c r="H21" s="57">
        <f t="shared" si="0"/>
        <v>0</v>
      </c>
    </row>
    <row r="22" spans="1:8" ht="15.75" hidden="1">
      <c r="A22" s="66">
        <v>17313508000</v>
      </c>
      <c r="B22" s="67" t="s">
        <v>115</v>
      </c>
      <c r="C22" s="68"/>
      <c r="D22" s="69"/>
      <c r="E22" s="69"/>
      <c r="F22" s="70"/>
      <c r="G22" s="69"/>
      <c r="H22" s="71">
        <f t="shared" si="0"/>
        <v>0</v>
      </c>
    </row>
    <row r="23" spans="1:8" s="74" customFormat="1" ht="15.75" hidden="1">
      <c r="A23" s="66">
        <v>17313509000</v>
      </c>
      <c r="B23" s="67" t="s">
        <v>116</v>
      </c>
      <c r="C23" s="68"/>
      <c r="D23" s="72"/>
      <c r="E23" s="72"/>
      <c r="F23" s="73"/>
      <c r="G23" s="72"/>
      <c r="H23" s="71">
        <f t="shared" si="0"/>
        <v>0</v>
      </c>
    </row>
    <row r="24" spans="1:8" ht="15.75" hidden="1">
      <c r="A24" s="66">
        <v>17313510000</v>
      </c>
      <c r="B24" s="67" t="s">
        <v>117</v>
      </c>
      <c r="C24" s="68"/>
      <c r="D24" s="69"/>
      <c r="E24" s="69"/>
      <c r="F24" s="70"/>
      <c r="G24" s="69"/>
      <c r="H24" s="71">
        <f t="shared" si="0"/>
        <v>0</v>
      </c>
    </row>
    <row r="25" spans="1:8" ht="15.75" hidden="1">
      <c r="A25" s="66">
        <v>17313511000</v>
      </c>
      <c r="B25" s="67" t="s">
        <v>118</v>
      </c>
      <c r="C25" s="68"/>
      <c r="D25" s="69"/>
      <c r="E25" s="69"/>
      <c r="F25" s="70"/>
      <c r="G25" s="69"/>
      <c r="H25" s="71">
        <f t="shared" si="0"/>
        <v>0</v>
      </c>
    </row>
    <row r="26" spans="1:8" s="74" customFormat="1" ht="15.75" hidden="1">
      <c r="A26" s="66">
        <v>17313512000</v>
      </c>
      <c r="B26" s="67" t="s">
        <v>119</v>
      </c>
      <c r="C26" s="68"/>
      <c r="D26" s="75"/>
      <c r="E26" s="69"/>
      <c r="F26" s="76"/>
      <c r="G26" s="75"/>
      <c r="H26" s="71">
        <f t="shared" si="0"/>
        <v>0</v>
      </c>
    </row>
    <row r="27" spans="1:8" ht="15.75">
      <c r="A27" s="66">
        <v>17313513000</v>
      </c>
      <c r="B27" s="67" t="s">
        <v>120</v>
      </c>
      <c r="C27" s="68"/>
      <c r="D27" s="75"/>
      <c r="E27" s="69">
        <v>8000</v>
      </c>
      <c r="F27" s="76"/>
      <c r="G27" s="75"/>
      <c r="H27" s="71">
        <f t="shared" si="0"/>
        <v>8000</v>
      </c>
    </row>
    <row r="28" spans="1:8" ht="15.75" hidden="1">
      <c r="A28" s="66">
        <v>17313514000</v>
      </c>
      <c r="B28" s="67" t="s">
        <v>121</v>
      </c>
      <c r="C28" s="68"/>
      <c r="D28" s="69"/>
      <c r="E28" s="69"/>
      <c r="F28" s="70"/>
      <c r="G28" s="69"/>
      <c r="H28" s="71">
        <f t="shared" si="0"/>
        <v>0</v>
      </c>
    </row>
    <row r="29" spans="1:8" ht="15.75" hidden="1">
      <c r="A29" s="66">
        <v>17313515000</v>
      </c>
      <c r="B29" s="67" t="s">
        <v>122</v>
      </c>
      <c r="C29" s="68"/>
      <c r="D29" s="69"/>
      <c r="E29" s="69"/>
      <c r="F29" s="70"/>
      <c r="G29" s="69"/>
      <c r="H29" s="71">
        <f t="shared" si="0"/>
        <v>0</v>
      </c>
    </row>
    <row r="30" spans="1:8" ht="15.75" hidden="1">
      <c r="A30" s="66">
        <v>17313516000</v>
      </c>
      <c r="B30" s="67" t="s">
        <v>123</v>
      </c>
      <c r="C30" s="68"/>
      <c r="D30" s="69"/>
      <c r="E30" s="69"/>
      <c r="F30" s="70"/>
      <c r="G30" s="69"/>
      <c r="H30" s="71">
        <f t="shared" si="0"/>
        <v>0</v>
      </c>
    </row>
    <row r="31" spans="1:8" ht="15.75" hidden="1">
      <c r="A31" s="66">
        <v>17313517000</v>
      </c>
      <c r="B31" s="67" t="s">
        <v>124</v>
      </c>
      <c r="C31" s="68"/>
      <c r="D31" s="69"/>
      <c r="E31" s="69"/>
      <c r="F31" s="70"/>
      <c r="G31" s="69"/>
      <c r="H31" s="71">
        <f t="shared" si="0"/>
        <v>0</v>
      </c>
    </row>
    <row r="32" spans="1:8" ht="15.75" hidden="1">
      <c r="A32" s="66">
        <v>17313518000</v>
      </c>
      <c r="B32" s="67" t="s">
        <v>125</v>
      </c>
      <c r="C32" s="68"/>
      <c r="D32" s="69"/>
      <c r="E32" s="69"/>
      <c r="F32" s="70"/>
      <c r="G32" s="69"/>
      <c r="H32" s="71">
        <f t="shared" si="0"/>
        <v>0</v>
      </c>
    </row>
    <row r="33" spans="1:8" ht="15.75" hidden="1">
      <c r="A33" s="66">
        <v>17313519000</v>
      </c>
      <c r="B33" s="67" t="s">
        <v>126</v>
      </c>
      <c r="C33" s="68"/>
      <c r="D33" s="69"/>
      <c r="E33" s="69"/>
      <c r="F33" s="70"/>
      <c r="G33" s="69"/>
      <c r="H33" s="71">
        <f t="shared" si="0"/>
        <v>0</v>
      </c>
    </row>
    <row r="34" spans="1:8" ht="15.75">
      <c r="A34" s="66">
        <v>17313520000</v>
      </c>
      <c r="B34" s="67" t="s">
        <v>127</v>
      </c>
      <c r="C34" s="68"/>
      <c r="D34" s="69"/>
      <c r="E34" s="69">
        <v>15000</v>
      </c>
      <c r="F34" s="70"/>
      <c r="G34" s="69"/>
      <c r="H34" s="71">
        <f t="shared" si="0"/>
        <v>15000</v>
      </c>
    </row>
    <row r="35" spans="1:8" ht="15.75">
      <c r="A35" s="77">
        <v>17313500000</v>
      </c>
      <c r="B35" s="78" t="s">
        <v>128</v>
      </c>
      <c r="C35" s="79">
        <f>SUM(C15:C34)</f>
        <v>0</v>
      </c>
      <c r="D35" s="79">
        <f>SUM(D15:D34)</f>
        <v>24000</v>
      </c>
      <c r="E35" s="79">
        <f>SUM(E15:E34)</f>
        <v>31500</v>
      </c>
      <c r="F35" s="80">
        <f>SUM(F15:F34)</f>
        <v>0</v>
      </c>
      <c r="G35" s="79">
        <f>SUM(G15:G34)</f>
        <v>0</v>
      </c>
      <c r="H35" s="71">
        <f t="shared" si="0"/>
        <v>55500</v>
      </c>
    </row>
    <row r="36" spans="1:8" ht="27.75" customHeight="1">
      <c r="A36" s="81"/>
      <c r="B36" s="82" t="s">
        <v>129</v>
      </c>
      <c r="C36" s="83">
        <f>C14+C35</f>
        <v>0</v>
      </c>
      <c r="D36" s="83">
        <f>D14+D35</f>
        <v>24000</v>
      </c>
      <c r="E36" s="83">
        <f>E14+E35</f>
        <v>31500</v>
      </c>
      <c r="F36" s="84">
        <f>F14+F35</f>
        <v>0</v>
      </c>
      <c r="G36" s="83">
        <f>G14+G35</f>
        <v>0</v>
      </c>
      <c r="H36" s="71">
        <f t="shared" si="0"/>
        <v>55500</v>
      </c>
    </row>
    <row r="37" ht="15.75">
      <c r="H37" s="85"/>
    </row>
    <row r="38" ht="15.75">
      <c r="E38" s="86"/>
    </row>
    <row r="39" spans="2:7" ht="18.75">
      <c r="B39" s="87" t="s">
        <v>70</v>
      </c>
      <c r="C39" s="87"/>
      <c r="D39" s="87"/>
      <c r="E39" s="87" t="s">
        <v>130</v>
      </c>
      <c r="F39" s="87"/>
      <c r="G39" s="87"/>
    </row>
  </sheetData>
  <sheetProtection/>
  <mergeCells count="10">
    <mergeCell ref="D11:D12"/>
    <mergeCell ref="E11:E12"/>
    <mergeCell ref="A7:H7"/>
    <mergeCell ref="G11:G12"/>
    <mergeCell ref="H9:H12"/>
    <mergeCell ref="A9:A12"/>
    <mergeCell ref="B9:B12"/>
    <mergeCell ref="C9:G9"/>
    <mergeCell ref="C10:F10"/>
    <mergeCell ref="C11:C12"/>
  </mergeCells>
  <printOptions/>
  <pageMargins left="0.67" right="0.3937007874015748" top="1.141732283464567" bottom="0.2755905511811024" header="0" footer="0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C2">
      <selection activeCell="J3" sqref="J3"/>
    </sheetView>
  </sheetViews>
  <sheetFormatPr defaultColWidth="9.00390625" defaultRowHeight="12.75"/>
  <cols>
    <col min="1" max="1" width="12.875" style="1" customWidth="1"/>
    <col min="2" max="2" width="41.00390625" style="1" customWidth="1"/>
    <col min="3" max="16384" width="9.125" style="1" customWidth="1"/>
  </cols>
  <sheetData>
    <row r="1" ht="12.75" hidden="1">
      <c r="N1" s="19" t="s">
        <v>93</v>
      </c>
    </row>
    <row r="2" ht="12.75">
      <c r="L2" s="1" t="s">
        <v>131</v>
      </c>
    </row>
    <row r="3" ht="12.75">
      <c r="L3" s="1" t="s">
        <v>72</v>
      </c>
    </row>
    <row r="4" ht="12.75">
      <c r="L4" s="1" t="s">
        <v>75</v>
      </c>
    </row>
    <row r="6" spans="1:14" ht="12.75">
      <c r="A6" s="26" t="s">
        <v>132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ht="12.75">
      <c r="N8" s="2" t="s">
        <v>133</v>
      </c>
    </row>
    <row r="9" spans="1:14" ht="12.75">
      <c r="A9" s="28" t="s">
        <v>134</v>
      </c>
      <c r="B9" s="24" t="s">
        <v>80</v>
      </c>
      <c r="C9" s="24" t="s">
        <v>135</v>
      </c>
      <c r="D9" s="24"/>
      <c r="E9" s="24"/>
      <c r="F9" s="24"/>
      <c r="G9" s="24" t="s">
        <v>136</v>
      </c>
      <c r="H9" s="24"/>
      <c r="I9" s="24"/>
      <c r="J9" s="24"/>
      <c r="K9" s="25" t="s">
        <v>137</v>
      </c>
      <c r="L9" s="24"/>
      <c r="M9" s="24"/>
      <c r="N9" s="24"/>
    </row>
    <row r="10" spans="1:14" ht="27.75" customHeight="1">
      <c r="A10" s="24"/>
      <c r="B10" s="24"/>
      <c r="C10" s="24" t="s">
        <v>101</v>
      </c>
      <c r="D10" s="24" t="s">
        <v>102</v>
      </c>
      <c r="E10" s="24"/>
      <c r="F10" s="25" t="s">
        <v>100</v>
      </c>
      <c r="G10" s="24" t="s">
        <v>101</v>
      </c>
      <c r="H10" s="24" t="s">
        <v>102</v>
      </c>
      <c r="I10" s="24"/>
      <c r="J10" s="25" t="s">
        <v>100</v>
      </c>
      <c r="K10" s="25" t="s">
        <v>101</v>
      </c>
      <c r="L10" s="25" t="s">
        <v>102</v>
      </c>
      <c r="M10" s="24"/>
      <c r="N10" s="25" t="s">
        <v>100</v>
      </c>
    </row>
    <row r="11" spans="1:14" ht="12.75">
      <c r="A11" s="28" t="s">
        <v>2</v>
      </c>
      <c r="B11" s="24" t="s">
        <v>138</v>
      </c>
      <c r="C11" s="24"/>
      <c r="D11" s="24" t="s">
        <v>5</v>
      </c>
      <c r="E11" s="24" t="s">
        <v>139</v>
      </c>
      <c r="F11" s="24"/>
      <c r="G11" s="24"/>
      <c r="H11" s="24" t="s">
        <v>5</v>
      </c>
      <c r="I11" s="24" t="s">
        <v>139</v>
      </c>
      <c r="J11" s="24"/>
      <c r="K11" s="24"/>
      <c r="L11" s="25" t="s">
        <v>5</v>
      </c>
      <c r="M11" s="25" t="s">
        <v>139</v>
      </c>
      <c r="N11" s="24"/>
    </row>
    <row r="12" spans="1:14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1">
        <v>6</v>
      </c>
      <c r="G13" s="4">
        <v>7</v>
      </c>
      <c r="H13" s="4">
        <v>8</v>
      </c>
      <c r="I13" s="4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</row>
    <row r="14" spans="1:14" ht="12.75">
      <c r="A14" s="29" t="s">
        <v>83</v>
      </c>
      <c r="B14" s="6" t="s">
        <v>140</v>
      </c>
      <c r="C14" s="7">
        <v>8000</v>
      </c>
      <c r="D14" s="7">
        <v>2770</v>
      </c>
      <c r="E14" s="7">
        <v>0</v>
      </c>
      <c r="F14" s="8">
        <f>C14+D14</f>
        <v>10770</v>
      </c>
      <c r="G14" s="7">
        <v>0</v>
      </c>
      <c r="H14" s="7">
        <v>0</v>
      </c>
      <c r="I14" s="7">
        <v>0</v>
      </c>
      <c r="J14" s="8">
        <f>G14+H14</f>
        <v>0</v>
      </c>
      <c r="K14" s="8">
        <f aca="true" t="shared" si="0" ref="K14:M17">C14+G14</f>
        <v>8000</v>
      </c>
      <c r="L14" s="8">
        <f t="shared" si="0"/>
        <v>2770</v>
      </c>
      <c r="M14" s="8">
        <f t="shared" si="0"/>
        <v>0</v>
      </c>
      <c r="N14" s="8">
        <f>K14+L14</f>
        <v>10770</v>
      </c>
    </row>
    <row r="15" spans="1:14" ht="25.5">
      <c r="A15" s="30" t="s">
        <v>141</v>
      </c>
      <c r="B15" s="6" t="s">
        <v>142</v>
      </c>
      <c r="C15" s="7">
        <v>8000</v>
      </c>
      <c r="D15" s="7">
        <v>2770</v>
      </c>
      <c r="E15" s="7">
        <v>0</v>
      </c>
      <c r="F15" s="8">
        <f>C15+D15</f>
        <v>10770</v>
      </c>
      <c r="G15" s="7">
        <v>0</v>
      </c>
      <c r="H15" s="7">
        <v>0</v>
      </c>
      <c r="I15" s="7">
        <v>0</v>
      </c>
      <c r="J15" s="8">
        <f>G15+H15</f>
        <v>0</v>
      </c>
      <c r="K15" s="8">
        <f t="shared" si="0"/>
        <v>8000</v>
      </c>
      <c r="L15" s="8">
        <f t="shared" si="0"/>
        <v>2770</v>
      </c>
      <c r="M15" s="8">
        <f t="shared" si="0"/>
        <v>0</v>
      </c>
      <c r="N15" s="8">
        <f>K15+L15</f>
        <v>10770</v>
      </c>
    </row>
    <row r="16" spans="1:14" ht="12.75">
      <c r="A16" s="31" t="s">
        <v>143</v>
      </c>
      <c r="B16" s="10" t="s">
        <v>144</v>
      </c>
      <c r="C16" s="11">
        <v>8000</v>
      </c>
      <c r="D16" s="11">
        <v>2770</v>
      </c>
      <c r="E16" s="11">
        <v>0</v>
      </c>
      <c r="F16" s="12">
        <f>C16+D16</f>
        <v>10770</v>
      </c>
      <c r="G16" s="11">
        <v>0</v>
      </c>
      <c r="H16" s="11">
        <v>0</v>
      </c>
      <c r="I16" s="11">
        <v>0</v>
      </c>
      <c r="J16" s="12">
        <f>G16+H16</f>
        <v>0</v>
      </c>
      <c r="K16" s="12">
        <f t="shared" si="0"/>
        <v>8000</v>
      </c>
      <c r="L16" s="12">
        <f t="shared" si="0"/>
        <v>2770</v>
      </c>
      <c r="M16" s="12">
        <f t="shared" si="0"/>
        <v>0</v>
      </c>
      <c r="N16" s="12">
        <f>K16+L16</f>
        <v>10770</v>
      </c>
    </row>
    <row r="17" spans="1:14" s="89" customFormat="1" ht="25.5" customHeight="1">
      <c r="A17" s="22" t="s">
        <v>5</v>
      </c>
      <c r="B17" s="23"/>
      <c r="C17" s="88">
        <v>8000</v>
      </c>
      <c r="D17" s="88">
        <v>2770</v>
      </c>
      <c r="E17" s="88">
        <v>0</v>
      </c>
      <c r="F17" s="88">
        <f>C17+D17</f>
        <v>10770</v>
      </c>
      <c r="G17" s="88">
        <v>0</v>
      </c>
      <c r="H17" s="88">
        <v>0</v>
      </c>
      <c r="I17" s="88">
        <v>0</v>
      </c>
      <c r="J17" s="88">
        <f>G17+H17</f>
        <v>0</v>
      </c>
      <c r="K17" s="88">
        <f t="shared" si="0"/>
        <v>8000</v>
      </c>
      <c r="L17" s="88">
        <f t="shared" si="0"/>
        <v>2770</v>
      </c>
      <c r="M17" s="88">
        <f t="shared" si="0"/>
        <v>0</v>
      </c>
      <c r="N17" s="88">
        <f>K17+L17</f>
        <v>10770</v>
      </c>
    </row>
    <row r="20" spans="2:9" ht="12.75">
      <c r="B20" s="15" t="s">
        <v>70</v>
      </c>
      <c r="I20" s="15" t="s">
        <v>71</v>
      </c>
    </row>
  </sheetData>
  <mergeCells count="25">
    <mergeCell ref="A17:B17"/>
    <mergeCell ref="K9:N9"/>
    <mergeCell ref="K10:K12"/>
    <mergeCell ref="L10:M10"/>
    <mergeCell ref="L11:L12"/>
    <mergeCell ref="M11:M12"/>
    <mergeCell ref="N10:N12"/>
    <mergeCell ref="A11:A12"/>
    <mergeCell ref="B11:B12"/>
    <mergeCell ref="C9:F9"/>
    <mergeCell ref="I11:I12"/>
    <mergeCell ref="C10:C12"/>
    <mergeCell ref="D10:E10"/>
    <mergeCell ref="D11:D12"/>
    <mergeCell ref="E11:E12"/>
    <mergeCell ref="J10:J12"/>
    <mergeCell ref="F10:F12"/>
    <mergeCell ref="A6:N6"/>
    <mergeCell ref="A7:N7"/>
    <mergeCell ref="A9:A10"/>
    <mergeCell ref="B9:B10"/>
    <mergeCell ref="G9:J9"/>
    <mergeCell ref="G10:G12"/>
    <mergeCell ref="H10:I10"/>
    <mergeCell ref="H11:H12"/>
  </mergeCells>
  <printOptions/>
  <pageMargins left="0.590551181102362" right="0.590551181102362" top="0.92" bottom="0.393700787401575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6" sqref="A6:F6"/>
    </sheetView>
  </sheetViews>
  <sheetFormatPr defaultColWidth="9.00390625" defaultRowHeight="12.75"/>
  <cols>
    <col min="1" max="1" width="8.125" style="1" customWidth="1"/>
    <col min="2" max="2" width="50.75390625" style="1" customWidth="1"/>
    <col min="3" max="3" width="10.75390625" style="1" customWidth="1"/>
    <col min="4" max="4" width="10.875" style="1" customWidth="1"/>
    <col min="5" max="5" width="11.625" style="1" customWidth="1"/>
    <col min="6" max="6" width="11.75390625" style="1" customWidth="1"/>
    <col min="7" max="16384" width="9.125" style="1" customWidth="1"/>
  </cols>
  <sheetData>
    <row r="1" ht="12.75">
      <c r="E1" s="1" t="s">
        <v>145</v>
      </c>
    </row>
    <row r="2" ht="12.75">
      <c r="E2" s="1" t="s">
        <v>72</v>
      </c>
    </row>
    <row r="3" ht="12.75">
      <c r="E3" s="1" t="s">
        <v>75</v>
      </c>
    </row>
    <row r="6" spans="1:6" ht="12.75">
      <c r="A6" s="26" t="s">
        <v>146</v>
      </c>
      <c r="B6" s="27"/>
      <c r="C6" s="27"/>
      <c r="D6" s="27"/>
      <c r="E6" s="27"/>
      <c r="F6" s="27"/>
    </row>
    <row r="7" spans="1:6" ht="12.75">
      <c r="A7" s="19"/>
      <c r="B7" s="20"/>
      <c r="C7" s="20"/>
      <c r="D7" s="20"/>
      <c r="E7" s="20"/>
      <c r="F7" s="20"/>
    </row>
    <row r="8" ht="12.75">
      <c r="F8" s="90" t="s">
        <v>74</v>
      </c>
    </row>
    <row r="9" spans="1:11" ht="12.75">
      <c r="A9" s="24" t="s">
        <v>147</v>
      </c>
      <c r="B9" s="24" t="s">
        <v>148</v>
      </c>
      <c r="C9" s="24" t="s">
        <v>101</v>
      </c>
      <c r="D9" s="24" t="s">
        <v>102</v>
      </c>
      <c r="E9" s="24"/>
      <c r="F9" s="25" t="s">
        <v>100</v>
      </c>
      <c r="G9" s="91"/>
      <c r="H9" s="91"/>
      <c r="I9" s="91"/>
      <c r="J9" s="91"/>
      <c r="K9" s="91"/>
    </row>
    <row r="10" spans="1:11" ht="12.75">
      <c r="A10" s="24"/>
      <c r="B10" s="24"/>
      <c r="C10" s="24"/>
      <c r="D10" s="24" t="s">
        <v>100</v>
      </c>
      <c r="E10" s="24" t="s">
        <v>139</v>
      </c>
      <c r="F10" s="24"/>
      <c r="G10" s="91"/>
      <c r="H10" s="91"/>
      <c r="I10" s="91"/>
      <c r="J10" s="91"/>
      <c r="K10" s="91"/>
    </row>
    <row r="11" spans="1:11" ht="12.75">
      <c r="A11" s="24"/>
      <c r="B11" s="24"/>
      <c r="C11" s="24"/>
      <c r="D11" s="24"/>
      <c r="E11" s="24"/>
      <c r="F11" s="24"/>
      <c r="G11" s="91"/>
      <c r="H11" s="91"/>
      <c r="I11" s="91"/>
      <c r="J11" s="91"/>
      <c r="K11" s="91"/>
    </row>
    <row r="12" spans="1:11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21">
        <v>6</v>
      </c>
      <c r="G12" s="91"/>
      <c r="H12" s="91"/>
      <c r="I12" s="91"/>
      <c r="J12" s="91"/>
      <c r="K12" s="91"/>
    </row>
    <row r="13" spans="1:6" ht="12.75">
      <c r="A13" s="92">
        <v>200000</v>
      </c>
      <c r="B13" s="6" t="s">
        <v>149</v>
      </c>
      <c r="C13" s="7">
        <v>364300</v>
      </c>
      <c r="D13" s="7">
        <v>119666</v>
      </c>
      <c r="E13" s="7">
        <v>116896</v>
      </c>
      <c r="F13" s="8">
        <f aca="true" t="shared" si="0" ref="F13:F30">C13+D13</f>
        <v>483966</v>
      </c>
    </row>
    <row r="14" spans="1:6" ht="12.75">
      <c r="A14" s="92">
        <v>203000</v>
      </c>
      <c r="B14" s="6" t="s">
        <v>150</v>
      </c>
      <c r="C14" s="7">
        <v>0</v>
      </c>
      <c r="D14" s="7">
        <v>0</v>
      </c>
      <c r="E14" s="7">
        <v>0</v>
      </c>
      <c r="F14" s="8">
        <f t="shared" si="0"/>
        <v>0</v>
      </c>
    </row>
    <row r="15" spans="1:6" ht="12.75">
      <c r="A15" s="93">
        <v>203410</v>
      </c>
      <c r="B15" s="10" t="s">
        <v>151</v>
      </c>
      <c r="C15" s="11">
        <v>400000</v>
      </c>
      <c r="D15" s="11">
        <v>0</v>
      </c>
      <c r="E15" s="11">
        <v>0</v>
      </c>
      <c r="F15" s="12">
        <f t="shared" si="0"/>
        <v>400000</v>
      </c>
    </row>
    <row r="16" spans="1:6" ht="12.75">
      <c r="A16" s="93">
        <v>203420</v>
      </c>
      <c r="B16" s="10" t="s">
        <v>152</v>
      </c>
      <c r="C16" s="11">
        <v>400000</v>
      </c>
      <c r="D16" s="11">
        <v>0</v>
      </c>
      <c r="E16" s="11">
        <v>0</v>
      </c>
      <c r="F16" s="12">
        <f t="shared" si="0"/>
        <v>400000</v>
      </c>
    </row>
    <row r="17" spans="1:6" ht="25.5">
      <c r="A17" s="92">
        <v>205000</v>
      </c>
      <c r="B17" s="6" t="s">
        <v>153</v>
      </c>
      <c r="C17" s="7">
        <v>-2770</v>
      </c>
      <c r="D17" s="7">
        <v>2770</v>
      </c>
      <c r="E17" s="7">
        <v>0</v>
      </c>
      <c r="F17" s="8">
        <f t="shared" si="0"/>
        <v>0</v>
      </c>
    </row>
    <row r="18" spans="1:6" ht="25.5">
      <c r="A18" s="93">
        <v>205330</v>
      </c>
      <c r="B18" s="10" t="s">
        <v>154</v>
      </c>
      <c r="C18" s="11">
        <v>-2770</v>
      </c>
      <c r="D18" s="11">
        <v>2770</v>
      </c>
      <c r="E18" s="11">
        <v>0</v>
      </c>
      <c r="F18" s="12">
        <f t="shared" si="0"/>
        <v>0</v>
      </c>
    </row>
    <row r="19" spans="1:6" ht="12.75">
      <c r="A19" s="92">
        <v>208000</v>
      </c>
      <c r="B19" s="6" t="s">
        <v>155</v>
      </c>
      <c r="C19" s="7">
        <v>367070</v>
      </c>
      <c r="D19" s="7">
        <v>116896</v>
      </c>
      <c r="E19" s="7">
        <v>116896</v>
      </c>
      <c r="F19" s="8">
        <f t="shared" si="0"/>
        <v>483966</v>
      </c>
    </row>
    <row r="20" spans="1:6" ht="12.75">
      <c r="A20" s="93">
        <v>208100</v>
      </c>
      <c r="B20" s="10" t="s">
        <v>156</v>
      </c>
      <c r="C20" s="11">
        <v>483966</v>
      </c>
      <c r="D20" s="11">
        <v>0</v>
      </c>
      <c r="E20" s="11">
        <v>0</v>
      </c>
      <c r="F20" s="12">
        <f t="shared" si="0"/>
        <v>483966</v>
      </c>
    </row>
    <row r="21" spans="1:6" ht="25.5">
      <c r="A21" s="93">
        <v>208400</v>
      </c>
      <c r="B21" s="10" t="s">
        <v>157</v>
      </c>
      <c r="C21" s="11">
        <v>-116896</v>
      </c>
      <c r="D21" s="11">
        <v>116896</v>
      </c>
      <c r="E21" s="11">
        <v>116896</v>
      </c>
      <c r="F21" s="12">
        <f t="shared" si="0"/>
        <v>0</v>
      </c>
    </row>
    <row r="22" spans="1:6" ht="12.75">
      <c r="A22" s="92"/>
      <c r="B22" s="6" t="s">
        <v>158</v>
      </c>
      <c r="C22" s="7">
        <v>364300</v>
      </c>
      <c r="D22" s="7">
        <v>119666</v>
      </c>
      <c r="E22" s="7">
        <v>116896</v>
      </c>
      <c r="F22" s="8">
        <f t="shared" si="0"/>
        <v>483966</v>
      </c>
    </row>
    <row r="23" spans="1:6" ht="12.75">
      <c r="A23" s="92">
        <v>600000</v>
      </c>
      <c r="B23" s="6" t="s">
        <v>159</v>
      </c>
      <c r="C23" s="7">
        <v>364300</v>
      </c>
      <c r="D23" s="7">
        <v>119666</v>
      </c>
      <c r="E23" s="7">
        <v>116896</v>
      </c>
      <c r="F23" s="8">
        <f t="shared" si="0"/>
        <v>483966</v>
      </c>
    </row>
    <row r="24" spans="1:6" ht="12.75">
      <c r="A24" s="92">
        <v>602000</v>
      </c>
      <c r="B24" s="6" t="s">
        <v>160</v>
      </c>
      <c r="C24" s="7">
        <v>364300</v>
      </c>
      <c r="D24" s="7">
        <v>119666</v>
      </c>
      <c r="E24" s="7">
        <v>116896</v>
      </c>
      <c r="F24" s="8">
        <f t="shared" si="0"/>
        <v>483966</v>
      </c>
    </row>
    <row r="25" spans="1:6" ht="12.75">
      <c r="A25" s="93">
        <v>602100</v>
      </c>
      <c r="B25" s="10" t="s">
        <v>156</v>
      </c>
      <c r="C25" s="11">
        <v>483966</v>
      </c>
      <c r="D25" s="11">
        <v>0</v>
      </c>
      <c r="E25" s="11">
        <v>0</v>
      </c>
      <c r="F25" s="12">
        <f t="shared" si="0"/>
        <v>483966</v>
      </c>
    </row>
    <row r="26" spans="1:6" ht="25.5">
      <c r="A26" s="93">
        <v>602303</v>
      </c>
      <c r="B26" s="10" t="s">
        <v>154</v>
      </c>
      <c r="C26" s="11">
        <v>-2770</v>
      </c>
      <c r="D26" s="11">
        <v>2770</v>
      </c>
      <c r="E26" s="11">
        <v>0</v>
      </c>
      <c r="F26" s="12">
        <f t="shared" si="0"/>
        <v>0</v>
      </c>
    </row>
    <row r="27" spans="1:6" ht="25.5">
      <c r="A27" s="93">
        <v>602400</v>
      </c>
      <c r="B27" s="10" t="s">
        <v>157</v>
      </c>
      <c r="C27" s="11">
        <v>-116896</v>
      </c>
      <c r="D27" s="11">
        <v>116896</v>
      </c>
      <c r="E27" s="11">
        <v>116896</v>
      </c>
      <c r="F27" s="12">
        <f t="shared" si="0"/>
        <v>0</v>
      </c>
    </row>
    <row r="28" spans="1:6" ht="25.5">
      <c r="A28" s="92">
        <v>603000</v>
      </c>
      <c r="B28" s="6" t="s">
        <v>161</v>
      </c>
      <c r="C28" s="7">
        <v>0</v>
      </c>
      <c r="D28" s="7">
        <v>0</v>
      </c>
      <c r="E28" s="7">
        <v>0</v>
      </c>
      <c r="F28" s="8">
        <f t="shared" si="0"/>
        <v>0</v>
      </c>
    </row>
    <row r="29" spans="1:6" ht="25.5">
      <c r="A29" s="93">
        <v>603000</v>
      </c>
      <c r="B29" s="10" t="s">
        <v>161</v>
      </c>
      <c r="C29" s="11">
        <v>0</v>
      </c>
      <c r="D29" s="11">
        <v>0</v>
      </c>
      <c r="E29" s="11">
        <v>0</v>
      </c>
      <c r="F29" s="12">
        <f t="shared" si="0"/>
        <v>0</v>
      </c>
    </row>
    <row r="30" spans="1:6" ht="12.75">
      <c r="A30" s="92"/>
      <c r="B30" s="6" t="s">
        <v>162</v>
      </c>
      <c r="C30" s="7">
        <v>364300</v>
      </c>
      <c r="D30" s="7">
        <v>119666</v>
      </c>
      <c r="E30" s="7">
        <v>116896</v>
      </c>
      <c r="F30" s="8">
        <f t="shared" si="0"/>
        <v>483966</v>
      </c>
    </row>
    <row r="31" spans="1:6" ht="12.75">
      <c r="A31" s="94"/>
      <c r="B31" s="95"/>
      <c r="C31" s="96"/>
      <c r="D31" s="96"/>
      <c r="E31" s="96"/>
      <c r="F31" s="97"/>
    </row>
    <row r="32" spans="1:6" ht="12.75">
      <c r="A32" s="94"/>
      <c r="B32" s="95"/>
      <c r="C32" s="96"/>
      <c r="D32" s="96"/>
      <c r="E32" s="96"/>
      <c r="F32" s="97"/>
    </row>
    <row r="35" spans="2:5" ht="12.75">
      <c r="B35" s="15" t="s">
        <v>70</v>
      </c>
      <c r="E35" s="15" t="s">
        <v>71</v>
      </c>
    </row>
  </sheetData>
  <mergeCells count="8">
    <mergeCell ref="A6:F6"/>
    <mergeCell ref="A9:A11"/>
    <mergeCell ref="B9:B11"/>
    <mergeCell ref="C9:C11"/>
    <mergeCell ref="D9:E9"/>
    <mergeCell ref="D10:D11"/>
    <mergeCell ref="E10:E11"/>
    <mergeCell ref="F9:F11"/>
  </mergeCells>
  <printOptions/>
  <pageMargins left="1.06" right="0.590551181102362" top="0.69" bottom="0.393700787401575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SheetLayoutView="100" workbookViewId="0" topLeftCell="A3">
      <selection activeCell="G5" sqref="G5"/>
    </sheetView>
  </sheetViews>
  <sheetFormatPr defaultColWidth="9.00390625" defaultRowHeight="12.75"/>
  <cols>
    <col min="1" max="1" width="17.75390625" style="98" customWidth="1"/>
    <col min="2" max="2" width="68.625" style="98" customWidth="1"/>
    <col min="3" max="3" width="22.00390625" style="98" customWidth="1"/>
    <col min="4" max="4" width="13.125" style="98" customWidth="1"/>
    <col min="5" max="5" width="12.125" style="98" customWidth="1"/>
    <col min="6" max="6" width="14.375" style="98" customWidth="1"/>
    <col min="7" max="7" width="15.625" style="98" customWidth="1"/>
    <col min="8" max="16384" width="9.125" style="98" customWidth="1"/>
  </cols>
  <sheetData>
    <row r="1" ht="15.75" hidden="1">
      <c r="G1" s="99" t="s">
        <v>93</v>
      </c>
    </row>
    <row r="2" ht="15.75" hidden="1">
      <c r="G2" s="99" t="s">
        <v>93</v>
      </c>
    </row>
    <row r="3" spans="1:7" ht="15.75">
      <c r="A3" s="100"/>
      <c r="B3" s="100"/>
      <c r="C3" s="100"/>
      <c r="F3" s="101" t="s">
        <v>163</v>
      </c>
      <c r="G3" s="102"/>
    </row>
    <row r="4" spans="1:9" ht="15.75">
      <c r="A4" s="100"/>
      <c r="B4" s="100"/>
      <c r="C4" s="100"/>
      <c r="F4" s="101" t="s">
        <v>95</v>
      </c>
      <c r="I4" s="103"/>
    </row>
    <row r="5" spans="1:9" ht="15.75">
      <c r="A5" s="100"/>
      <c r="B5" s="100"/>
      <c r="C5" s="100"/>
      <c r="F5" s="101" t="s">
        <v>164</v>
      </c>
      <c r="H5" s="101"/>
      <c r="I5" s="103"/>
    </row>
    <row r="6" spans="1:9" ht="15.75">
      <c r="A6" s="100"/>
      <c r="B6" s="100"/>
      <c r="C6" s="100"/>
      <c r="H6" s="101"/>
      <c r="I6" s="103"/>
    </row>
    <row r="7" spans="1:9" ht="15.75">
      <c r="A7" s="99"/>
      <c r="B7" s="99"/>
      <c r="I7" s="104"/>
    </row>
    <row r="8" spans="2:9" ht="36.75" customHeight="1">
      <c r="B8" s="105" t="s">
        <v>165</v>
      </c>
      <c r="C8" s="105"/>
      <c r="D8" s="105"/>
      <c r="E8" s="105"/>
      <c r="F8" s="105"/>
      <c r="I8" s="104"/>
    </row>
    <row r="9" ht="15.75">
      <c r="G9" s="106" t="s">
        <v>74</v>
      </c>
    </row>
    <row r="10" spans="1:7" ht="63.75">
      <c r="A10" s="107" t="s">
        <v>166</v>
      </c>
      <c r="B10" s="108" t="s">
        <v>80</v>
      </c>
      <c r="C10" s="109" t="s">
        <v>167</v>
      </c>
      <c r="D10" s="110" t="s">
        <v>168</v>
      </c>
      <c r="E10" s="110" t="s">
        <v>169</v>
      </c>
      <c r="F10" s="110" t="s">
        <v>170</v>
      </c>
      <c r="G10" s="109" t="s">
        <v>171</v>
      </c>
    </row>
    <row r="11" spans="1:7" ht="63.75">
      <c r="A11" s="107" t="s">
        <v>2</v>
      </c>
      <c r="B11" s="108" t="s">
        <v>3</v>
      </c>
      <c r="C11" s="109"/>
      <c r="D11" s="110"/>
      <c r="E11" s="110"/>
      <c r="F11" s="110"/>
      <c r="G11" s="109"/>
    </row>
    <row r="12" spans="1:7" s="115" customFormat="1" ht="15.75">
      <c r="A12" s="111"/>
      <c r="B12" s="112"/>
      <c r="C12" s="113"/>
      <c r="D12" s="113"/>
      <c r="E12" s="113"/>
      <c r="F12" s="113"/>
      <c r="G12" s="114"/>
    </row>
    <row r="13" spans="1:7" s="115" customFormat="1" ht="15.75">
      <c r="A13" s="116"/>
      <c r="B13" s="117"/>
      <c r="C13" s="118"/>
      <c r="D13" s="113"/>
      <c r="E13" s="113"/>
      <c r="F13" s="113"/>
      <c r="G13" s="119"/>
    </row>
    <row r="14" spans="1:7" s="115" customFormat="1" ht="15.75">
      <c r="A14" s="120" t="s">
        <v>172</v>
      </c>
      <c r="B14" s="120"/>
      <c r="C14" s="120"/>
      <c r="D14" s="120"/>
      <c r="E14" s="120"/>
      <c r="F14" s="120"/>
      <c r="G14" s="114">
        <f>G17+G15+G23</f>
        <v>116896</v>
      </c>
    </row>
    <row r="15" spans="1:7" s="115" customFormat="1" ht="15.75">
      <c r="A15" s="121" t="s">
        <v>81</v>
      </c>
      <c r="B15" s="122" t="s">
        <v>82</v>
      </c>
      <c r="C15" s="123"/>
      <c r="D15" s="123"/>
      <c r="E15" s="123"/>
      <c r="F15" s="123"/>
      <c r="G15" s="114">
        <f>G16</f>
        <v>97000</v>
      </c>
    </row>
    <row r="16" spans="1:7" s="115" customFormat="1" ht="15.75">
      <c r="A16" s="124">
        <v>10116</v>
      </c>
      <c r="B16" s="125" t="s">
        <v>173</v>
      </c>
      <c r="C16" s="126"/>
      <c r="D16" s="126"/>
      <c r="E16" s="126"/>
      <c r="F16" s="126"/>
      <c r="G16" s="119">
        <v>97000</v>
      </c>
    </row>
    <row r="17" spans="1:7" s="115" customFormat="1" ht="15.75">
      <c r="A17" s="127" t="s">
        <v>85</v>
      </c>
      <c r="B17" s="122" t="s">
        <v>86</v>
      </c>
      <c r="C17" s="123"/>
      <c r="D17" s="123"/>
      <c r="E17" s="123"/>
      <c r="F17" s="123"/>
      <c r="G17" s="114">
        <f>G18</f>
        <v>8200</v>
      </c>
    </row>
    <row r="18" spans="1:7" s="115" customFormat="1" ht="15.75">
      <c r="A18" s="128" t="s">
        <v>22</v>
      </c>
      <c r="B18" s="118" t="s">
        <v>23</v>
      </c>
      <c r="C18" s="113"/>
      <c r="D18" s="113"/>
      <c r="E18" s="113"/>
      <c r="F18" s="113"/>
      <c r="G18" s="119">
        <v>8200</v>
      </c>
    </row>
    <row r="19" spans="1:7" s="115" customFormat="1" ht="15.75" hidden="1">
      <c r="A19" s="129"/>
      <c r="B19" s="118"/>
      <c r="C19" s="113"/>
      <c r="D19" s="113"/>
      <c r="E19" s="113"/>
      <c r="F19" s="113"/>
      <c r="G19" s="114"/>
    </row>
    <row r="20" spans="1:7" s="115" customFormat="1" ht="15.75" hidden="1">
      <c r="A20" s="130"/>
      <c r="B20" s="118"/>
      <c r="C20" s="113"/>
      <c r="D20" s="113"/>
      <c r="E20" s="113"/>
      <c r="F20" s="113"/>
      <c r="G20" s="119"/>
    </row>
    <row r="21" spans="1:7" s="115" customFormat="1" ht="15.75" hidden="1">
      <c r="A21" s="111" t="s">
        <v>174</v>
      </c>
      <c r="B21" s="112" t="s">
        <v>86</v>
      </c>
      <c r="C21" s="113"/>
      <c r="D21" s="113"/>
      <c r="E21" s="113"/>
      <c r="F21" s="113"/>
      <c r="G21" s="114">
        <f>SUM(G22:G22)</f>
        <v>0</v>
      </c>
    </row>
    <row r="22" spans="1:7" s="115" customFormat="1" ht="15.75" hidden="1">
      <c r="A22" s="131" t="s">
        <v>175</v>
      </c>
      <c r="B22" s="117" t="s">
        <v>176</v>
      </c>
      <c r="C22" s="113"/>
      <c r="D22" s="113"/>
      <c r="E22" s="113"/>
      <c r="F22" s="113"/>
      <c r="G22" s="119"/>
    </row>
    <row r="23" spans="1:7" s="135" customFormat="1" ht="15.75">
      <c r="A23" s="132" t="s">
        <v>87</v>
      </c>
      <c r="B23" s="133" t="s">
        <v>177</v>
      </c>
      <c r="C23" s="134"/>
      <c r="D23" s="134"/>
      <c r="E23" s="134"/>
      <c r="F23" s="134"/>
      <c r="G23" s="114">
        <f>G24</f>
        <v>11696</v>
      </c>
    </row>
    <row r="24" spans="1:7" s="115" customFormat="1" ht="15.75">
      <c r="A24" s="136" t="s">
        <v>178</v>
      </c>
      <c r="B24" s="117" t="s">
        <v>27</v>
      </c>
      <c r="C24" s="113"/>
      <c r="D24" s="113"/>
      <c r="E24" s="113"/>
      <c r="F24" s="113"/>
      <c r="G24" s="119">
        <v>11696</v>
      </c>
    </row>
    <row r="25" spans="1:7" s="115" customFormat="1" ht="42" customHeight="1">
      <c r="A25" s="134"/>
      <c r="B25" s="137" t="s">
        <v>179</v>
      </c>
      <c r="C25" s="113"/>
      <c r="D25" s="113"/>
      <c r="E25" s="113"/>
      <c r="F25" s="113"/>
      <c r="G25" s="114">
        <f>G14+G12+G13</f>
        <v>116896</v>
      </c>
    </row>
    <row r="26" spans="1:7" s="115" customFormat="1" ht="15.75">
      <c r="A26" s="138"/>
      <c r="B26" s="139"/>
      <c r="C26" s="138"/>
      <c r="D26" s="138"/>
      <c r="E26" s="138"/>
      <c r="F26" s="138"/>
      <c r="G26" s="140"/>
    </row>
    <row r="28" spans="2:4" s="141" customFormat="1" ht="15.75">
      <c r="B28" s="142" t="s">
        <v>70</v>
      </c>
      <c r="D28" s="142" t="s">
        <v>71</v>
      </c>
    </row>
    <row r="31" ht="15.75">
      <c r="G31" s="143"/>
    </row>
  </sheetData>
  <mergeCells count="7">
    <mergeCell ref="B8:F8"/>
    <mergeCell ref="A14:F14"/>
    <mergeCell ref="G10:G11"/>
    <mergeCell ref="C10:C11"/>
    <mergeCell ref="D10:D11"/>
    <mergeCell ref="E10:E11"/>
    <mergeCell ref="F10:F11"/>
  </mergeCells>
  <printOptions/>
  <pageMargins left="0.3" right="0.2" top="0.8" bottom="0.3937007874015748" header="0.19" footer="0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75" zoomScaleNormal="75" zoomScaleSheetLayoutView="100" workbookViewId="0" topLeftCell="A11">
      <selection activeCell="B39" sqref="B39"/>
    </sheetView>
  </sheetViews>
  <sheetFormatPr defaultColWidth="9.00390625" defaultRowHeight="12.75"/>
  <cols>
    <col min="1" max="1" width="22.00390625" style="144" customWidth="1"/>
    <col min="2" max="2" width="35.875" style="144" customWidth="1"/>
    <col min="3" max="3" width="77.625" style="144" customWidth="1"/>
    <col min="4" max="4" width="11.25390625" style="144" customWidth="1"/>
    <col min="5" max="5" width="46.125" style="144" customWidth="1"/>
    <col min="6" max="6" width="10.25390625" style="144" customWidth="1"/>
    <col min="7" max="7" width="16.375" style="144" customWidth="1"/>
    <col min="8" max="8" width="18.625" style="144" customWidth="1"/>
    <col min="9" max="16384" width="9.125" style="144" customWidth="1"/>
  </cols>
  <sheetData>
    <row r="1" ht="15.75" hidden="1">
      <c r="G1" s="145" t="s">
        <v>93</v>
      </c>
    </row>
    <row r="2" spans="2:7" ht="15.75">
      <c r="B2" s="146"/>
      <c r="C2" s="147"/>
      <c r="D2" s="147"/>
      <c r="F2" s="148" t="s">
        <v>180</v>
      </c>
      <c r="G2" s="149"/>
    </row>
    <row r="3" spans="2:7" ht="15.75">
      <c r="B3" s="146"/>
      <c r="C3" s="150"/>
      <c r="D3" s="150"/>
      <c r="F3" s="148" t="s">
        <v>95</v>
      </c>
      <c r="G3" s="151"/>
    </row>
    <row r="4" spans="6:7" ht="15.75">
      <c r="F4" s="148" t="s">
        <v>164</v>
      </c>
      <c r="G4" s="151"/>
    </row>
    <row r="5" s="152" customFormat="1" ht="12">
      <c r="G5" s="153"/>
    </row>
    <row r="6" spans="1:7" ht="15.75">
      <c r="A6" s="154"/>
      <c r="B6" s="155" t="s">
        <v>181</v>
      </c>
      <c r="C6" s="155"/>
      <c r="D6" s="155"/>
      <c r="E6" s="155"/>
      <c r="F6" s="155"/>
      <c r="G6" s="155"/>
    </row>
    <row r="7" spans="1:7" ht="15.75">
      <c r="A7" s="154"/>
      <c r="B7" s="145"/>
      <c r="C7" s="145"/>
      <c r="D7" s="145"/>
      <c r="E7" s="145"/>
      <c r="F7" s="145"/>
      <c r="G7" s="145"/>
    </row>
    <row r="8" ht="15.75">
      <c r="G8" s="156" t="s">
        <v>74</v>
      </c>
    </row>
    <row r="9" spans="1:7" ht="40.5" customHeight="1">
      <c r="A9" s="157" t="s">
        <v>166</v>
      </c>
      <c r="B9" s="158" t="s">
        <v>80</v>
      </c>
      <c r="C9" s="159" t="s">
        <v>182</v>
      </c>
      <c r="D9" s="159"/>
      <c r="E9" s="159" t="s">
        <v>183</v>
      </c>
      <c r="F9" s="159"/>
      <c r="G9" s="160" t="s">
        <v>184</v>
      </c>
    </row>
    <row r="10" spans="1:7" ht="52.5" customHeight="1">
      <c r="A10" s="157" t="s">
        <v>185</v>
      </c>
      <c r="B10" s="158" t="s">
        <v>3</v>
      </c>
      <c r="C10" s="158" t="s">
        <v>186</v>
      </c>
      <c r="D10" s="158" t="s">
        <v>187</v>
      </c>
      <c r="E10" s="158" t="s">
        <v>186</v>
      </c>
      <c r="F10" s="158" t="s">
        <v>187</v>
      </c>
      <c r="G10" s="158" t="s">
        <v>187</v>
      </c>
    </row>
    <row r="11" spans="1:8" ht="15.75">
      <c r="A11" s="161" t="s">
        <v>81</v>
      </c>
      <c r="B11" s="162" t="s">
        <v>82</v>
      </c>
      <c r="C11" s="163" t="s">
        <v>5</v>
      </c>
      <c r="D11" s="164">
        <f>SUM(D12:D17)</f>
        <v>75000</v>
      </c>
      <c r="E11" s="163" t="s">
        <v>5</v>
      </c>
      <c r="F11" s="164">
        <f>SUM(F12:F16)</f>
        <v>0</v>
      </c>
      <c r="G11" s="164">
        <f aca="true" t="shared" si="0" ref="G11:G24">D11+F11</f>
        <v>75000</v>
      </c>
      <c r="H11" s="165"/>
    </row>
    <row r="12" spans="1:8" s="173" customFormat="1" ht="35.25" customHeight="1">
      <c r="A12" s="166">
        <v>120201</v>
      </c>
      <c r="B12" s="167" t="s">
        <v>188</v>
      </c>
      <c r="C12" s="168" t="s">
        <v>189</v>
      </c>
      <c r="D12" s="169">
        <v>10000</v>
      </c>
      <c r="E12" s="170"/>
      <c r="F12" s="169">
        <v>0</v>
      </c>
      <c r="G12" s="171">
        <f t="shared" si="0"/>
        <v>10000</v>
      </c>
      <c r="H12" s="172"/>
    </row>
    <row r="13" spans="1:8" s="173" customFormat="1" ht="15.75" hidden="1">
      <c r="A13" s="174"/>
      <c r="B13" s="167"/>
      <c r="C13" s="175"/>
      <c r="D13" s="169"/>
      <c r="E13" s="170"/>
      <c r="F13" s="169">
        <v>0</v>
      </c>
      <c r="G13" s="171">
        <f t="shared" si="0"/>
        <v>0</v>
      </c>
      <c r="H13" s="172"/>
    </row>
    <row r="14" spans="1:8" s="173" customFormat="1" ht="15.75" hidden="1">
      <c r="A14" s="174"/>
      <c r="B14" s="167"/>
      <c r="C14" s="176"/>
      <c r="D14" s="169"/>
      <c r="E14" s="170"/>
      <c r="F14" s="169">
        <v>0</v>
      </c>
      <c r="G14" s="171">
        <f t="shared" si="0"/>
        <v>0</v>
      </c>
      <c r="H14" s="172"/>
    </row>
    <row r="15" spans="1:8" ht="31.5">
      <c r="A15" s="166">
        <v>250404</v>
      </c>
      <c r="B15" s="167" t="s">
        <v>190</v>
      </c>
      <c r="C15" s="168" t="s">
        <v>191</v>
      </c>
      <c r="D15" s="177">
        <v>10000</v>
      </c>
      <c r="E15" s="178"/>
      <c r="F15" s="169">
        <v>0</v>
      </c>
      <c r="G15" s="171">
        <f t="shared" si="0"/>
        <v>10000</v>
      </c>
      <c r="H15" s="165"/>
    </row>
    <row r="16" spans="1:8" ht="47.25">
      <c r="A16" s="166">
        <v>250404</v>
      </c>
      <c r="B16" s="167" t="s">
        <v>190</v>
      </c>
      <c r="C16" s="168" t="s">
        <v>192</v>
      </c>
      <c r="D16" s="177">
        <v>15000</v>
      </c>
      <c r="E16" s="178"/>
      <c r="F16" s="169">
        <v>0</v>
      </c>
      <c r="G16" s="171">
        <f t="shared" si="0"/>
        <v>15000</v>
      </c>
      <c r="H16" s="165"/>
    </row>
    <row r="17" spans="1:8" ht="47.25">
      <c r="A17" s="166">
        <v>200700</v>
      </c>
      <c r="B17" s="167" t="s">
        <v>51</v>
      </c>
      <c r="C17" s="179" t="s">
        <v>193</v>
      </c>
      <c r="D17" s="177">
        <v>40000</v>
      </c>
      <c r="E17" s="180"/>
      <c r="F17" s="169">
        <v>0</v>
      </c>
      <c r="G17" s="171">
        <f t="shared" si="0"/>
        <v>40000</v>
      </c>
      <c r="H17" s="165"/>
    </row>
    <row r="18" spans="1:8" ht="15.75">
      <c r="A18" s="161" t="s">
        <v>83</v>
      </c>
      <c r="B18" s="162" t="s">
        <v>84</v>
      </c>
      <c r="C18" s="163" t="s">
        <v>5</v>
      </c>
      <c r="D18" s="164">
        <f>SUM(D19:D23)</f>
        <v>31000</v>
      </c>
      <c r="E18" s="163" t="s">
        <v>5</v>
      </c>
      <c r="F18" s="164">
        <f>SUM(F19:F23)</f>
        <v>2770</v>
      </c>
      <c r="G18" s="164">
        <f t="shared" si="0"/>
        <v>33770</v>
      </c>
      <c r="H18" s="165"/>
    </row>
    <row r="19" spans="1:8" s="173" customFormat="1" ht="50.25" customHeight="1">
      <c r="A19" s="181">
        <v>250911</v>
      </c>
      <c r="B19" s="167" t="s">
        <v>194</v>
      </c>
      <c r="C19" s="182" t="s">
        <v>195</v>
      </c>
      <c r="D19" s="169">
        <v>8000</v>
      </c>
      <c r="E19" s="183" t="s">
        <v>195</v>
      </c>
      <c r="F19" s="169">
        <v>2770</v>
      </c>
      <c r="G19" s="171">
        <f t="shared" si="0"/>
        <v>10770</v>
      </c>
      <c r="H19" s="172"/>
    </row>
    <row r="20" spans="1:8" ht="31.5">
      <c r="A20" s="184" t="s">
        <v>54</v>
      </c>
      <c r="B20" s="167" t="s">
        <v>55</v>
      </c>
      <c r="C20" s="185" t="s">
        <v>196</v>
      </c>
      <c r="D20" s="177">
        <v>5000</v>
      </c>
      <c r="E20" s="186"/>
      <c r="F20" s="169">
        <v>0</v>
      </c>
      <c r="G20" s="171">
        <f t="shared" si="0"/>
        <v>5000</v>
      </c>
      <c r="H20" s="165"/>
    </row>
    <row r="21" spans="1:8" ht="15.75" hidden="1">
      <c r="A21" s="187"/>
      <c r="B21" s="167"/>
      <c r="C21" s="179"/>
      <c r="D21" s="177"/>
      <c r="E21" s="180"/>
      <c r="F21" s="169">
        <v>0</v>
      </c>
      <c r="G21" s="171">
        <f t="shared" si="0"/>
        <v>0</v>
      </c>
      <c r="H21" s="165"/>
    </row>
    <row r="22" spans="1:8" ht="47.25">
      <c r="A22" s="166">
        <v>250404</v>
      </c>
      <c r="B22" s="167" t="s">
        <v>190</v>
      </c>
      <c r="C22" s="168" t="s">
        <v>192</v>
      </c>
      <c r="D22" s="177">
        <v>15000</v>
      </c>
      <c r="E22" s="178"/>
      <c r="F22" s="169">
        <v>0</v>
      </c>
      <c r="G22" s="171">
        <f t="shared" si="0"/>
        <v>15000</v>
      </c>
      <c r="H22" s="165"/>
    </row>
    <row r="23" spans="1:8" ht="47.25">
      <c r="A23" s="166">
        <v>91102</v>
      </c>
      <c r="B23" s="188" t="s">
        <v>197</v>
      </c>
      <c r="C23" s="176" t="s">
        <v>198</v>
      </c>
      <c r="D23" s="189">
        <v>3000</v>
      </c>
      <c r="E23" s="178"/>
      <c r="F23" s="169">
        <v>0</v>
      </c>
      <c r="G23" s="171">
        <f t="shared" si="0"/>
        <v>3000</v>
      </c>
      <c r="H23" s="165"/>
    </row>
    <row r="24" spans="1:8" ht="18.75" hidden="1">
      <c r="A24" s="190"/>
      <c r="B24" s="168"/>
      <c r="C24" s="191"/>
      <c r="D24" s="177"/>
      <c r="E24" s="168"/>
      <c r="F24" s="169">
        <v>0</v>
      </c>
      <c r="G24" s="171">
        <f t="shared" si="0"/>
        <v>0</v>
      </c>
      <c r="H24" s="165"/>
    </row>
    <row r="25" spans="1:8" ht="34.5" customHeight="1">
      <c r="A25" s="192" t="s">
        <v>89</v>
      </c>
      <c r="B25" s="193" t="s">
        <v>90</v>
      </c>
      <c r="C25" s="163" t="s">
        <v>5</v>
      </c>
      <c r="D25" s="164">
        <f>D26</f>
        <v>5000</v>
      </c>
      <c r="E25" s="163" t="s">
        <v>5</v>
      </c>
      <c r="F25" s="164">
        <f>F26</f>
        <v>0</v>
      </c>
      <c r="G25" s="164">
        <f>G26</f>
        <v>5000</v>
      </c>
      <c r="H25" s="165"/>
    </row>
    <row r="26" spans="1:8" s="194" customFormat="1" ht="32.25" customHeight="1">
      <c r="A26" s="184" t="s">
        <v>36</v>
      </c>
      <c r="B26" s="168" t="s">
        <v>199</v>
      </c>
      <c r="C26" s="168" t="s">
        <v>200</v>
      </c>
      <c r="D26" s="177">
        <v>5000</v>
      </c>
      <c r="E26" s="168"/>
      <c r="F26" s="169">
        <v>0</v>
      </c>
      <c r="G26" s="171">
        <f aca="true" t="shared" si="1" ref="G26:G36">D26+F26</f>
        <v>5000</v>
      </c>
      <c r="H26" s="165"/>
    </row>
    <row r="27" spans="1:8" ht="31.5" hidden="1">
      <c r="A27" s="195" t="s">
        <v>87</v>
      </c>
      <c r="B27" s="162" t="s">
        <v>88</v>
      </c>
      <c r="C27" s="163" t="s">
        <v>5</v>
      </c>
      <c r="D27" s="164">
        <f>SUM(D28:D31)</f>
        <v>0</v>
      </c>
      <c r="E27" s="163" t="s">
        <v>5</v>
      </c>
      <c r="F27" s="164">
        <f>SUM(F31)</f>
        <v>0</v>
      </c>
      <c r="G27" s="164">
        <f t="shared" si="1"/>
        <v>0</v>
      </c>
      <c r="H27" s="165"/>
    </row>
    <row r="28" spans="1:8" s="173" customFormat="1" ht="31.5" hidden="1">
      <c r="A28" s="190" t="s">
        <v>201</v>
      </c>
      <c r="B28" s="196" t="s">
        <v>202</v>
      </c>
      <c r="C28" s="197"/>
      <c r="D28" s="169"/>
      <c r="E28" s="197"/>
      <c r="F28" s="169"/>
      <c r="G28" s="171">
        <f t="shared" si="1"/>
        <v>0</v>
      </c>
      <c r="H28" s="172"/>
    </row>
    <row r="29" spans="1:8" s="173" customFormat="1" ht="47.25" hidden="1">
      <c r="A29" s="190" t="s">
        <v>203</v>
      </c>
      <c r="B29" s="196" t="s">
        <v>204</v>
      </c>
      <c r="C29" s="197"/>
      <c r="D29" s="169"/>
      <c r="E29" s="197"/>
      <c r="F29" s="169"/>
      <c r="G29" s="171">
        <f t="shared" si="1"/>
        <v>0</v>
      </c>
      <c r="H29" s="172"/>
    </row>
    <row r="30" spans="1:8" s="173" customFormat="1" ht="31.5" hidden="1">
      <c r="A30" s="190" t="s">
        <v>205</v>
      </c>
      <c r="B30" s="196" t="s">
        <v>206</v>
      </c>
      <c r="C30" s="197"/>
      <c r="D30" s="169"/>
      <c r="E30" s="197"/>
      <c r="F30" s="169"/>
      <c r="G30" s="171">
        <f t="shared" si="1"/>
        <v>0</v>
      </c>
      <c r="H30" s="172"/>
    </row>
    <row r="31" spans="1:8" ht="15.75" hidden="1">
      <c r="A31" s="190"/>
      <c r="B31" s="198"/>
      <c r="C31" s="199"/>
      <c r="D31" s="177"/>
      <c r="E31" s="170"/>
      <c r="F31" s="169">
        <v>0</v>
      </c>
      <c r="G31" s="171">
        <f t="shared" si="1"/>
        <v>0</v>
      </c>
      <c r="H31" s="165"/>
    </row>
    <row r="32" spans="1:8" ht="47.25" hidden="1">
      <c r="A32" s="195" t="s">
        <v>207</v>
      </c>
      <c r="B32" s="162" t="s">
        <v>208</v>
      </c>
      <c r="C32" s="163" t="s">
        <v>5</v>
      </c>
      <c r="D32" s="164">
        <f>D33</f>
        <v>0</v>
      </c>
      <c r="E32" s="163" t="s">
        <v>5</v>
      </c>
      <c r="F32" s="164">
        <f>F33</f>
        <v>0</v>
      </c>
      <c r="G32" s="164">
        <f t="shared" si="1"/>
        <v>0</v>
      </c>
      <c r="H32" s="165"/>
    </row>
    <row r="33" spans="1:8" s="173" customFormat="1" ht="15.75" hidden="1">
      <c r="A33" s="200"/>
      <c r="B33" s="200"/>
      <c r="C33" s="201"/>
      <c r="D33" s="177"/>
      <c r="E33" s="170"/>
      <c r="F33" s="169">
        <v>0</v>
      </c>
      <c r="G33" s="171">
        <f t="shared" si="1"/>
        <v>0</v>
      </c>
      <c r="H33" s="165"/>
    </row>
    <row r="34" spans="1:8" s="194" customFormat="1" ht="15.75" hidden="1">
      <c r="A34" s="202"/>
      <c r="B34" s="202"/>
      <c r="C34" s="203"/>
      <c r="D34" s="177"/>
      <c r="E34" s="204"/>
      <c r="F34" s="169">
        <v>0</v>
      </c>
      <c r="G34" s="171">
        <f t="shared" si="1"/>
        <v>0</v>
      </c>
      <c r="H34" s="165"/>
    </row>
    <row r="35" spans="1:8" s="194" customFormat="1" ht="15.75" hidden="1">
      <c r="A35" s="202"/>
      <c r="B35" s="202"/>
      <c r="C35" s="203"/>
      <c r="D35" s="177"/>
      <c r="E35" s="205"/>
      <c r="F35" s="177">
        <v>0</v>
      </c>
      <c r="G35" s="171">
        <f t="shared" si="1"/>
        <v>0</v>
      </c>
      <c r="H35" s="165"/>
    </row>
    <row r="36" spans="1:8" s="194" customFormat="1" ht="15.75" hidden="1">
      <c r="A36" s="206"/>
      <c r="B36" s="206"/>
      <c r="C36" s="203"/>
      <c r="D36" s="177"/>
      <c r="E36" s="205"/>
      <c r="F36" s="207"/>
      <c r="G36" s="171">
        <f t="shared" si="1"/>
        <v>0</v>
      </c>
      <c r="H36" s="165"/>
    </row>
    <row r="37" spans="1:8" ht="15.75">
      <c r="A37" s="208"/>
      <c r="B37" s="208" t="s">
        <v>5</v>
      </c>
      <c r="C37" s="209"/>
      <c r="D37" s="164">
        <f>D18+D25+D27+D32+D11</f>
        <v>111000</v>
      </c>
      <c r="E37" s="209"/>
      <c r="F37" s="164">
        <f>F18+F25+F27+F32</f>
        <v>2770</v>
      </c>
      <c r="G37" s="164">
        <f>G18+G25+G27+G32+G11</f>
        <v>113770</v>
      </c>
      <c r="H37" s="165"/>
    </row>
    <row r="38" spans="1:7" ht="15.75">
      <c r="A38" s="210"/>
      <c r="B38" s="211"/>
      <c r="C38" s="212"/>
      <c r="D38" s="212"/>
      <c r="E38" s="212"/>
      <c r="F38" s="212"/>
      <c r="G38" s="212"/>
    </row>
    <row r="39" spans="1:7" ht="15.75">
      <c r="A39" s="210"/>
      <c r="B39" s="211"/>
      <c r="C39" s="212"/>
      <c r="D39" s="212"/>
      <c r="E39" s="212"/>
      <c r="F39" s="212"/>
      <c r="G39" s="212"/>
    </row>
    <row r="40" spans="2:4" ht="15.75">
      <c r="B40" s="213" t="s">
        <v>70</v>
      </c>
      <c r="D40" s="213" t="s">
        <v>71</v>
      </c>
    </row>
    <row r="41" ht="15.75">
      <c r="B41" s="214"/>
    </row>
    <row r="47" spans="1:4" ht="15.75">
      <c r="A47" s="146"/>
      <c r="B47" s="215"/>
      <c r="C47" s="215"/>
      <c r="D47" s="216"/>
    </row>
    <row r="54" ht="15.75">
      <c r="C54" s="217"/>
    </row>
  </sheetData>
  <mergeCells count="6">
    <mergeCell ref="A33:A36"/>
    <mergeCell ref="B33:B36"/>
    <mergeCell ref="C2:D2"/>
    <mergeCell ref="E9:F9"/>
    <mergeCell ref="C9:D9"/>
    <mergeCell ref="B6:G6"/>
  </mergeCells>
  <printOptions/>
  <pageMargins left="0.28" right="0.2" top="0.85" bottom="0.5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</dc:creator>
  <cp:keywords/>
  <dc:description/>
  <cp:lastModifiedBy>Мартинюк</cp:lastModifiedBy>
  <cp:lastPrinted>2012-02-27T12:40:18Z</cp:lastPrinted>
  <dcterms:created xsi:type="dcterms:W3CDTF">2012-02-25T09:03:38Z</dcterms:created>
  <dcterms:modified xsi:type="dcterms:W3CDTF">2012-03-06T09:58:38Z</dcterms:modified>
  <cp:category/>
  <cp:version/>
  <cp:contentType/>
  <cp:contentStatus/>
</cp:coreProperties>
</file>